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9975" activeTab="3"/>
  </bookViews>
  <sheets>
    <sheet name="2012п" sheetId="5" r:id="rId1"/>
    <sheet name="2012ут" sheetId="6" r:id="rId2"/>
    <sheet name="2012" sheetId="4" r:id="rId3"/>
    <sheet name="22.10.12" sheetId="7" r:id="rId4"/>
  </sheets>
  <calcPr calcId="145621"/>
</workbook>
</file>

<file path=xl/calcChain.xml><?xml version="1.0" encoding="utf-8"?>
<calcChain xmlns="http://schemas.openxmlformats.org/spreadsheetml/2006/main">
  <c r="E40" i="7" l="1"/>
  <c r="B43" i="7"/>
  <c r="D35" i="7"/>
  <c r="D36" i="7" s="1"/>
  <c r="E35" i="7"/>
  <c r="E36" i="7" s="1"/>
  <c r="F35" i="7"/>
  <c r="C36" i="7"/>
  <c r="C35" i="7"/>
  <c r="B35" i="7"/>
  <c r="B36" i="7" s="1"/>
  <c r="F36" i="7" l="1"/>
  <c r="E41" i="7" s="1"/>
  <c r="B41" i="7"/>
  <c r="E42" i="7" l="1"/>
  <c r="E43" i="7" s="1"/>
  <c r="E35" i="6"/>
  <c r="F30" i="6"/>
  <c r="F31" i="6" s="1"/>
  <c r="E36" i="6" s="1"/>
  <c r="E38" i="6" s="1"/>
  <c r="E30" i="6"/>
  <c r="E31" i="6"/>
  <c r="B36" i="6" s="1"/>
  <c r="B37" i="6" s="1"/>
  <c r="D30" i="6"/>
  <c r="D31" i="6"/>
  <c r="C30" i="6"/>
  <c r="C31" i="6"/>
  <c r="B30" i="6"/>
  <c r="B31" i="6"/>
  <c r="F30" i="5"/>
  <c r="F31" i="5"/>
  <c r="E30" i="5"/>
  <c r="E31" i="5"/>
  <c r="B36" i="5" s="1"/>
  <c r="B37" i="5" s="1"/>
  <c r="D30" i="5"/>
  <c r="D31" i="5"/>
  <c r="C30" i="5"/>
  <c r="C31" i="5"/>
  <c r="B30" i="5"/>
  <c r="B31" i="5"/>
  <c r="E30" i="4"/>
  <c r="E35" i="4"/>
  <c r="E31" i="4"/>
  <c r="B36" i="4"/>
  <c r="B37" i="4" s="1"/>
  <c r="D30" i="4"/>
  <c r="D31" i="4" s="1"/>
  <c r="F30" i="4"/>
  <c r="F31" i="4" s="1"/>
  <c r="E36" i="4" s="1"/>
  <c r="E38" i="4" s="1"/>
  <c r="C30" i="4"/>
  <c r="C31" i="4"/>
  <c r="B30" i="4"/>
  <c r="B31" i="4"/>
</calcChain>
</file>

<file path=xl/sharedStrings.xml><?xml version="1.0" encoding="utf-8"?>
<sst xmlns="http://schemas.openxmlformats.org/spreadsheetml/2006/main" count="165" uniqueCount="63">
  <si>
    <t>Наименование показателей бюджетной классификации</t>
  </si>
  <si>
    <t>(руб.)</t>
  </si>
  <si>
    <t>Налог на имушество физических лиц зачисляемых в бюджеты поселений</t>
  </si>
  <si>
    <t>Администрация поселка Большая Ирба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</si>
  <si>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</si>
  <si>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Государственная пошлина за совершение нотариальных действий </t>
  </si>
  <si>
    <t xml:space="preserve">Доходы от сдачи в аренду имущества, </t>
  </si>
  <si>
    <t xml:space="preserve">Налог на доходы физических лиц с доходов, облагаемых по налоговой ставке, </t>
  </si>
  <si>
    <t xml:space="preserve">Доходы, получаемые в виде арендной платы за земельные участки, </t>
  </si>
  <si>
    <t xml:space="preserve">Всего собственных доходов </t>
  </si>
  <si>
    <t>Земельный налог, взимаемый по ставкам, установленным в соответствии с подпунктом 2 пункта 1 статьи 394 (юридические лица)</t>
  </si>
  <si>
    <t>Земельный налог, взимаемый по ставкам, установленным в соответствии с подпунктом 1 пункта 1 статьи 394  (физические лица)</t>
  </si>
  <si>
    <t>Субвенция на административные комиссии</t>
  </si>
  <si>
    <t>Доходы от продажи  земельных участков</t>
  </si>
  <si>
    <t>Дотации на выравнивание бюджетной обеспеченности из краевого бюджета</t>
  </si>
  <si>
    <t>Прочие поступления(зем.налог прошлых лет,штраф от админстр.комиссий</t>
  </si>
  <si>
    <t>Всего доходов</t>
  </si>
  <si>
    <t xml:space="preserve">Проект  Доходной части  бюджета  на 2012 год  </t>
  </si>
  <si>
    <t>План на 2011год</t>
  </si>
  <si>
    <t>Ожидаемое  исполнение  за 2011год</t>
  </si>
  <si>
    <t xml:space="preserve">Прогноз на 2012 год по данным администрации </t>
  </si>
  <si>
    <t>Исполнено в 2010 году</t>
  </si>
  <si>
    <t xml:space="preserve">Остаток средств на 01.01.2011г. </t>
  </si>
  <si>
    <t>Субсидии на проведение выборов</t>
  </si>
  <si>
    <t>Субсидия на компенсацию выпадающих доходов</t>
  </si>
  <si>
    <t>Субсидия на обеспечение мер по пожарной безопасности</t>
  </si>
  <si>
    <t>Возмещения от Центра занятости</t>
  </si>
  <si>
    <t>Субсидия на установку пожарной сигнализации</t>
  </si>
  <si>
    <t>Субсидия на противоклещевую обработку</t>
  </si>
  <si>
    <t>Субсидия на доплату до минимальной зар.платы,повышение  зар.платы  в 2011г.</t>
  </si>
  <si>
    <t>Прогноз Остатка средств на 31.12. 2011год</t>
  </si>
  <si>
    <t>По ДРЦН "Программа повышения эффективности бюджетных расходов Курагинского района на 2011-2013годы" (2место по благоустройству 35,0т.р; работы с Центорм занятости 13,7т.р);</t>
  </si>
  <si>
    <t>Исполнено на  01.11.2011 года</t>
  </si>
  <si>
    <t>Единый сельхоз налог</t>
  </si>
  <si>
    <t>Прогноз доходов на 2012г.</t>
  </si>
  <si>
    <t>Прогноз расходов на 2012г.</t>
  </si>
  <si>
    <t>Дефицит</t>
  </si>
  <si>
    <t>Прогноз остатка на 01.01.2012г.</t>
  </si>
  <si>
    <t>Прогноз -Исполнение -Доходы 2011года</t>
  </si>
  <si>
    <t>Прогноз -Исполнение-Расходы 2011 года</t>
  </si>
  <si>
    <t>Субсидия по целевой программе "Дороги Красноярья"</t>
  </si>
  <si>
    <t>Субсидия на увеличение Фонда оплаты труда</t>
  </si>
  <si>
    <t xml:space="preserve">Проект  Доходной части  бюджета  на 2013 год  </t>
  </si>
  <si>
    <t>Исполнено в 2011 году</t>
  </si>
  <si>
    <t>Уточненный План на 2012год</t>
  </si>
  <si>
    <t>Исполнено на  22.10.2012 года</t>
  </si>
  <si>
    <t>Ожидаемое  исполнение  за 2012год</t>
  </si>
  <si>
    <t xml:space="preserve">Прогноз на 2013 год по данным администрации </t>
  </si>
  <si>
    <t xml:space="preserve">Остаток средств на 01.01.2012г. </t>
  </si>
  <si>
    <t>Прогноз -Исполнение -Доходы 2012года</t>
  </si>
  <si>
    <t>Прогноз -Исполнение-Расходы 2012 года</t>
  </si>
  <si>
    <t>Прогноз Остатка средств на 31.12. 2012год</t>
  </si>
  <si>
    <t>По ДРЦН "Программа повышения эффективности бюджетных расходов Курагинского района на 2011-2013годы" ( работы с Центром занятости );</t>
  </si>
  <si>
    <t>Субсидия на капит.ремонты</t>
  </si>
  <si>
    <t>Субсидия по гранту на  благоустройтсво</t>
  </si>
  <si>
    <t>Средств на введение новых систем по оплате труда -ДК</t>
  </si>
  <si>
    <t>Дотация на сбалансированность из районного бюджета</t>
  </si>
  <si>
    <t>Субсидия на доплату до минимальной зар.платы,повышение  зар.платы  в 2012г.</t>
  </si>
  <si>
    <t>Возврат остатков 2011 года</t>
  </si>
  <si>
    <t>Субвенция на установку пандусов-ДК</t>
  </si>
  <si>
    <t>Прогноз остатка на 01.01.2013г.</t>
  </si>
  <si>
    <t>Прогноз доходов на 2013г.</t>
  </si>
  <si>
    <t>Прогноз расходов на 2013г.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</si>
</sst>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;\-#,##0;#,##0"/>
  </numFmts>
  <fonts count="14" x14ac:knownFonts="1">
    <font>
      <sz val="10"/>
      <name val="Arial Cyr"/>
      <charset val="204"/>
    </font>
    <font>
      <b/>
      <sz val="10"/>
      <color indexed="0"/>
      <name val="Arial"/>
      <charset val="204"/>
    </font>
    <font>
      <sz val="8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5" fillId="0" borderId="0" xfId="1" applyFont="1" applyAlignment="1" applyProtection="1">
      <alignment horizontal="left" vertical="top"/>
      <protection locked="0"/>
    </xf>
    <xf numFmtId="0" fontId="4" fillId="0" borderId="1" xfId="1" applyFont="1" applyBorder="1" applyAlignment="1">
      <alignment horizontal="center" vertical="justify" wrapText="1"/>
    </xf>
    <xf numFmtId="0" fontId="7" fillId="0" borderId="2" xfId="0" applyFont="1" applyBorder="1"/>
    <xf numFmtId="0" fontId="6" fillId="0" borderId="2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8" fillId="0" borderId="0" xfId="0" applyFont="1" applyFill="1" applyBorder="1" applyAlignment="1">
      <alignment vertical="top" wrapText="1"/>
    </xf>
    <xf numFmtId="0" fontId="10" fillId="0" borderId="0" xfId="1" applyFont="1" applyAlignment="1">
      <alignment horizontal="left" vertical="top" wrapText="1"/>
    </xf>
    <xf numFmtId="2" fontId="9" fillId="0" borderId="0" xfId="0" applyNumberFormat="1" applyFont="1"/>
    <xf numFmtId="0" fontId="5" fillId="0" borderId="2" xfId="1" applyFont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0" borderId="2" xfId="0" applyNumberFormat="1" applyBorder="1"/>
    <xf numFmtId="2" fontId="0" fillId="0" borderId="2" xfId="0" applyNumberFormat="1" applyBorder="1" applyAlignment="1">
      <alignment wrapText="1"/>
    </xf>
    <xf numFmtId="0" fontId="5" fillId="0" borderId="2" xfId="1" applyFont="1" applyBorder="1" applyAlignment="1" applyProtection="1">
      <alignment horizontal="center" vertical="center" wrapText="1"/>
      <protection locked="0"/>
    </xf>
    <xf numFmtId="164" fontId="5" fillId="0" borderId="2" xfId="1" applyNumberFormat="1" applyFont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 applyProtection="1">
      <alignment horizontal="center" wrapText="1"/>
    </xf>
    <xf numFmtId="165" fontId="7" fillId="0" borderId="2" xfId="0" applyNumberFormat="1" applyFont="1" applyBorder="1"/>
    <xf numFmtId="2" fontId="6" fillId="0" borderId="2" xfId="0" applyNumberFormat="1" applyFont="1" applyBorder="1" applyAlignment="1">
      <alignment vertical="top"/>
    </xf>
    <xf numFmtId="2" fontId="12" fillId="0" borderId="2" xfId="0" applyNumberFormat="1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2" fontId="11" fillId="0" borderId="2" xfId="0" applyNumberFormat="1" applyFont="1" applyBorder="1"/>
    <xf numFmtId="0" fontId="4" fillId="0" borderId="0" xfId="1" applyFont="1" applyBorder="1" applyAlignment="1">
      <alignment horizontal="center" vertical="justify" wrapText="1"/>
    </xf>
    <xf numFmtId="0" fontId="4" fillId="0" borderId="4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0" fillId="0" borderId="2" xfId="0" applyBorder="1"/>
    <xf numFmtId="2" fontId="6" fillId="0" borderId="2" xfId="0" applyNumberFormat="1" applyFont="1" applyFill="1" applyBorder="1" applyAlignment="1">
      <alignment vertical="top"/>
    </xf>
    <xf numFmtId="14" fontId="0" fillId="0" borderId="0" xfId="0" applyNumberFormat="1" applyAlignment="1">
      <alignment horizontal="left"/>
    </xf>
    <xf numFmtId="2" fontId="0" fillId="0" borderId="5" xfId="0" applyNumberFormat="1" applyFill="1" applyBorder="1"/>
    <xf numFmtId="0" fontId="6" fillId="0" borderId="5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3" fillId="0" borderId="0" xfId="1" applyFont="1" applyAlignment="1">
      <alignment horizontal="center" vertical="top" wrapText="1"/>
    </xf>
    <xf numFmtId="0" fontId="2" fillId="0" borderId="0" xfId="1" applyFont="1" applyBorder="1" applyAlignment="1" applyProtection="1">
      <alignment horizontal="right" vertical="top"/>
      <protection locked="0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2" fontId="12" fillId="0" borderId="2" xfId="0" applyNumberFormat="1" applyFont="1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activeCell="C42" sqref="C42"/>
    </sheetView>
  </sheetViews>
  <sheetFormatPr defaultRowHeight="12.75" x14ac:dyDescent="0.2"/>
  <cols>
    <col min="1" max="1" width="23.7109375" customWidth="1"/>
    <col min="2" max="2" width="16.85546875" customWidth="1"/>
    <col min="3" max="3" width="17.7109375" customWidth="1"/>
    <col min="4" max="4" width="16.140625" customWidth="1"/>
    <col min="5" max="5" width="11.5703125" customWidth="1"/>
    <col min="6" max="6" width="17.5703125" customWidth="1"/>
  </cols>
  <sheetData>
    <row r="1" spans="1:6" ht="15.75" x14ac:dyDescent="0.2">
      <c r="A1" s="31" t="s">
        <v>17</v>
      </c>
      <c r="B1" s="31"/>
      <c r="C1" s="31"/>
      <c r="D1" s="31"/>
      <c r="E1" s="31"/>
      <c r="F1" s="31"/>
    </row>
    <row r="2" spans="1:6" ht="15.75" x14ac:dyDescent="0.2">
      <c r="A2" s="31" t="s">
        <v>3</v>
      </c>
      <c r="B2" s="31"/>
      <c r="C2" s="31"/>
      <c r="D2" s="31"/>
      <c r="E2" s="31"/>
      <c r="F2" s="31"/>
    </row>
    <row r="3" spans="1:6" x14ac:dyDescent="0.2">
      <c r="A3" s="32" t="s">
        <v>1</v>
      </c>
      <c r="B3" s="32"/>
      <c r="C3" s="32"/>
      <c r="D3" s="32"/>
      <c r="E3" s="32"/>
      <c r="F3" s="32"/>
    </row>
    <row r="4" spans="1:6" ht="13.5" thickBot="1" x14ac:dyDescent="0.25"/>
    <row r="5" spans="1:6" ht="39" thickBot="1" x14ac:dyDescent="0.25">
      <c r="A5" s="22" t="s">
        <v>0</v>
      </c>
      <c r="B5" s="23" t="s">
        <v>21</v>
      </c>
      <c r="C5" s="13" t="s">
        <v>18</v>
      </c>
      <c r="D5" s="13" t="s">
        <v>32</v>
      </c>
      <c r="E5" s="14" t="s">
        <v>19</v>
      </c>
      <c r="F5" s="15" t="s">
        <v>20</v>
      </c>
    </row>
    <row r="6" spans="1:6" x14ac:dyDescent="0.2">
      <c r="A6" s="2"/>
      <c r="B6" s="21"/>
      <c r="C6" s="9"/>
      <c r="D6" s="9"/>
      <c r="E6" s="9"/>
      <c r="F6" s="9"/>
    </row>
    <row r="7" spans="1:6" x14ac:dyDescent="0.2">
      <c r="A7" s="3"/>
      <c r="B7" s="3"/>
      <c r="C7" s="16"/>
      <c r="D7" s="16"/>
      <c r="E7" s="16"/>
      <c r="F7" s="16"/>
    </row>
    <row r="8" spans="1:6" ht="36" x14ac:dyDescent="0.2">
      <c r="A8" s="4" t="s">
        <v>8</v>
      </c>
      <c r="B8" s="4">
        <v>12333953.43</v>
      </c>
      <c r="C8" s="11">
        <v>12167000</v>
      </c>
      <c r="D8" s="11">
        <v>10407079</v>
      </c>
      <c r="E8" s="11">
        <v>12408000</v>
      </c>
      <c r="F8" s="17">
        <v>12100000</v>
      </c>
    </row>
    <row r="9" spans="1:6" ht="48" x14ac:dyDescent="0.2">
      <c r="A9" s="4" t="s">
        <v>7</v>
      </c>
      <c r="B9" s="4">
        <v>4078429.75</v>
      </c>
      <c r="C9" s="11">
        <v>4173000</v>
      </c>
      <c r="D9" s="11">
        <v>3812103</v>
      </c>
      <c r="E9" s="11">
        <v>4320000</v>
      </c>
      <c r="F9" s="17">
        <v>4400000</v>
      </c>
    </row>
    <row r="10" spans="1:6" ht="48" x14ac:dyDescent="0.2">
      <c r="A10" s="4" t="s">
        <v>7</v>
      </c>
      <c r="B10" s="4">
        <v>187.21</v>
      </c>
      <c r="C10" s="11">
        <v>1000</v>
      </c>
      <c r="D10" s="11">
        <v>935</v>
      </c>
      <c r="E10" s="11">
        <v>1000</v>
      </c>
      <c r="F10" s="17">
        <v>1000</v>
      </c>
    </row>
    <row r="11" spans="1:6" ht="48" x14ac:dyDescent="0.2">
      <c r="A11" s="4" t="s">
        <v>2</v>
      </c>
      <c r="B11" s="4">
        <v>226143.17</v>
      </c>
      <c r="C11" s="11">
        <v>95000</v>
      </c>
      <c r="D11" s="11">
        <v>40886</v>
      </c>
      <c r="E11" s="11">
        <v>95000</v>
      </c>
      <c r="F11" s="17">
        <v>150000</v>
      </c>
    </row>
    <row r="12" spans="1:6" ht="72" x14ac:dyDescent="0.2">
      <c r="A12" s="4" t="s">
        <v>11</v>
      </c>
      <c r="B12" s="4">
        <v>52540.84</v>
      </c>
      <c r="C12" s="11">
        <v>23000</v>
      </c>
      <c r="D12" s="11">
        <v>46469</v>
      </c>
      <c r="E12" s="11">
        <v>65000</v>
      </c>
      <c r="F12" s="17">
        <v>45000</v>
      </c>
    </row>
    <row r="13" spans="1:6" ht="72" x14ac:dyDescent="0.2">
      <c r="A13" s="4" t="s">
        <v>10</v>
      </c>
      <c r="B13" s="4">
        <v>19223.2</v>
      </c>
      <c r="C13" s="11">
        <v>38700</v>
      </c>
      <c r="D13" s="11">
        <v>26869</v>
      </c>
      <c r="E13" s="11">
        <v>38700</v>
      </c>
      <c r="F13" s="17">
        <v>38700</v>
      </c>
    </row>
    <row r="14" spans="1:6" ht="24" x14ac:dyDescent="0.2">
      <c r="A14" s="4" t="s">
        <v>13</v>
      </c>
      <c r="B14" s="4">
        <v>13826.66</v>
      </c>
      <c r="C14" s="11">
        <v>0</v>
      </c>
      <c r="D14" s="11">
        <v>28000</v>
      </c>
      <c r="E14" s="11">
        <v>30000</v>
      </c>
      <c r="F14" s="17">
        <v>0</v>
      </c>
    </row>
    <row r="15" spans="1:6" ht="24" x14ac:dyDescent="0.2">
      <c r="A15" s="4" t="s">
        <v>6</v>
      </c>
      <c r="B15" s="4">
        <v>1502037.65</v>
      </c>
      <c r="C15" s="11">
        <v>1340000</v>
      </c>
      <c r="D15" s="11">
        <v>885819</v>
      </c>
      <c r="E15" s="11">
        <v>1200000</v>
      </c>
      <c r="F15" s="17">
        <v>1200000</v>
      </c>
    </row>
    <row r="16" spans="1:6" x14ac:dyDescent="0.2">
      <c r="A16" s="29" t="s">
        <v>33</v>
      </c>
      <c r="D16" s="28">
        <v>15026.34</v>
      </c>
      <c r="E16" s="28">
        <v>16000</v>
      </c>
      <c r="F16" s="17"/>
    </row>
    <row r="17" spans="1:6" ht="48" x14ac:dyDescent="0.2">
      <c r="A17" s="4" t="s">
        <v>15</v>
      </c>
      <c r="B17" s="4">
        <v>96027.32</v>
      </c>
      <c r="C17" s="11">
        <v>15000</v>
      </c>
      <c r="D17" s="11">
        <v>1004.66</v>
      </c>
      <c r="E17" s="11">
        <v>1004.56</v>
      </c>
      <c r="F17" s="17">
        <v>0</v>
      </c>
    </row>
    <row r="18" spans="1:6" ht="38.25" x14ac:dyDescent="0.2">
      <c r="A18" s="5" t="s">
        <v>5</v>
      </c>
      <c r="B18" s="5">
        <v>50700</v>
      </c>
      <c r="C18" s="11">
        <v>47300</v>
      </c>
      <c r="D18" s="11">
        <v>53650</v>
      </c>
      <c r="E18" s="11">
        <v>60000</v>
      </c>
      <c r="F18" s="17">
        <v>60000</v>
      </c>
    </row>
    <row r="19" spans="1:6" ht="48" x14ac:dyDescent="0.2">
      <c r="A19" s="4" t="s">
        <v>14</v>
      </c>
      <c r="B19" s="4">
        <v>404900</v>
      </c>
      <c r="C19" s="11">
        <v>400200</v>
      </c>
      <c r="D19" s="11">
        <v>333466</v>
      </c>
      <c r="E19" s="11">
        <v>400200</v>
      </c>
      <c r="F19" s="25">
        <v>400000</v>
      </c>
    </row>
    <row r="20" spans="1:6" ht="36" x14ac:dyDescent="0.2">
      <c r="A20" s="4" t="s">
        <v>12</v>
      </c>
      <c r="B20" s="4">
        <v>8300</v>
      </c>
      <c r="C20" s="11">
        <v>8200</v>
      </c>
      <c r="D20" s="11">
        <v>6200</v>
      </c>
      <c r="E20" s="11">
        <v>8200</v>
      </c>
      <c r="F20" s="26">
        <v>7700</v>
      </c>
    </row>
    <row r="21" spans="1:6" ht="24" x14ac:dyDescent="0.2">
      <c r="A21" s="4" t="s">
        <v>23</v>
      </c>
      <c r="B21" s="4">
        <v>85900</v>
      </c>
      <c r="C21" s="11">
        <v>0</v>
      </c>
      <c r="D21" s="11">
        <v>0</v>
      </c>
      <c r="E21" s="11">
        <v>0</v>
      </c>
      <c r="F21" s="17"/>
    </row>
    <row r="22" spans="1:6" ht="24" x14ac:dyDescent="0.2">
      <c r="A22" s="4" t="s">
        <v>24</v>
      </c>
      <c r="B22" s="4">
        <v>7679496.0700000003</v>
      </c>
      <c r="C22" s="11">
        <v>9200740</v>
      </c>
      <c r="D22" s="11">
        <v>4545512</v>
      </c>
      <c r="E22" s="11">
        <v>7300000</v>
      </c>
      <c r="F22" s="17">
        <v>6578000</v>
      </c>
    </row>
    <row r="23" spans="1:6" ht="48" x14ac:dyDescent="0.2">
      <c r="A23" s="4" t="s">
        <v>29</v>
      </c>
      <c r="B23" s="4">
        <v>11900</v>
      </c>
      <c r="C23" s="11">
        <v>276300</v>
      </c>
      <c r="D23" s="11">
        <v>138440</v>
      </c>
      <c r="E23" s="11">
        <v>276300</v>
      </c>
      <c r="F23" s="17">
        <v>0</v>
      </c>
    </row>
    <row r="24" spans="1:6" ht="72" x14ac:dyDescent="0.2">
      <c r="A24" s="4" t="s">
        <v>4</v>
      </c>
      <c r="B24" s="24">
        <v>318396.5</v>
      </c>
      <c r="C24" s="12">
        <v>419773</v>
      </c>
      <c r="D24" s="12">
        <v>316666</v>
      </c>
      <c r="E24" s="12">
        <v>320766</v>
      </c>
      <c r="F24" s="18">
        <v>439000</v>
      </c>
    </row>
    <row r="25" spans="1:6" ht="24" x14ac:dyDescent="0.2">
      <c r="A25" s="4" t="s">
        <v>27</v>
      </c>
      <c r="B25" s="24">
        <v>980000</v>
      </c>
      <c r="C25" s="12">
        <v>0</v>
      </c>
      <c r="D25" s="12">
        <v>0</v>
      </c>
      <c r="E25" s="12">
        <v>0</v>
      </c>
      <c r="F25" s="18"/>
    </row>
    <row r="26" spans="1:6" ht="36" x14ac:dyDescent="0.2">
      <c r="A26" s="4" t="s">
        <v>25</v>
      </c>
      <c r="B26" s="4">
        <v>93968</v>
      </c>
      <c r="C26" s="11">
        <v>283250</v>
      </c>
      <c r="D26" s="11">
        <v>283250</v>
      </c>
      <c r="E26" s="11">
        <v>283250</v>
      </c>
      <c r="F26" s="17">
        <v>292600</v>
      </c>
    </row>
    <row r="27" spans="1:6" ht="36" x14ac:dyDescent="0.2">
      <c r="A27" s="4" t="s">
        <v>28</v>
      </c>
      <c r="B27" s="4"/>
      <c r="C27" s="11">
        <v>16000</v>
      </c>
      <c r="D27" s="11">
        <v>0</v>
      </c>
      <c r="E27" s="11">
        <v>16000</v>
      </c>
      <c r="F27" s="17">
        <v>16000</v>
      </c>
    </row>
    <row r="28" spans="1:6" ht="96" x14ac:dyDescent="0.2">
      <c r="A28" s="4" t="s">
        <v>31</v>
      </c>
      <c r="B28" s="4"/>
      <c r="C28" s="11">
        <v>48700</v>
      </c>
      <c r="D28" s="11">
        <v>0</v>
      </c>
      <c r="E28" s="11">
        <v>48700</v>
      </c>
      <c r="F28" s="17"/>
    </row>
    <row r="29" spans="1:6" ht="24" x14ac:dyDescent="0.2">
      <c r="A29" s="4" t="s">
        <v>26</v>
      </c>
      <c r="B29" s="4">
        <v>100316.67</v>
      </c>
      <c r="C29" s="11">
        <v>0</v>
      </c>
      <c r="D29" s="11">
        <v>0</v>
      </c>
      <c r="E29" s="11">
        <v>0</v>
      </c>
      <c r="F29" s="17"/>
    </row>
    <row r="30" spans="1:6" ht="24" x14ac:dyDescent="0.2">
      <c r="A30" s="19" t="s">
        <v>9</v>
      </c>
      <c r="B30" s="20">
        <f>B8+B9+B10+B11+B12+B13+B15+B18+B14+B17</f>
        <v>18373069.23</v>
      </c>
      <c r="C30" s="20">
        <f>C8+C9+C10+C11+C12+C13+C15+C18+C14+C17</f>
        <v>17900000</v>
      </c>
      <c r="D30" s="20">
        <f>D8+D9+D10+D11+D12+D13+D15+D18+D14+D17+D16</f>
        <v>15317841</v>
      </c>
      <c r="E30" s="20">
        <f>+E8+E9+E10+E11+E12+E13+E14+E15+E16+E17+E18</f>
        <v>18234704.559999999</v>
      </c>
      <c r="F30" s="20">
        <f>F8+F9+F10+F11+F12+F13+F15+F18+F14+F17</f>
        <v>17994700</v>
      </c>
    </row>
    <row r="31" spans="1:6" x14ac:dyDescent="0.2">
      <c r="A31" s="3" t="s">
        <v>16</v>
      </c>
      <c r="B31" s="20">
        <f>B30+B19+B21+B22+B24+B26+B20+B23+B29+B25</f>
        <v>28056246.470000003</v>
      </c>
      <c r="C31" s="20">
        <f>C30+C19+C21+C22+C24+C26+C20+C23+C29+C25+C27+C28</f>
        <v>28553163</v>
      </c>
      <c r="D31" s="20">
        <f>D30+D19+D21+D22+D24+D26+D20+D23+D29+D25+D27+D28</f>
        <v>20941375</v>
      </c>
      <c r="E31" s="20">
        <f>E30+E19+E21+E22+E24+E26+E20+E23+E29+E25+E27+E28</f>
        <v>26888120.559999999</v>
      </c>
      <c r="F31" s="20">
        <f>F30+F19+F21+F22+F24+F26+F20+F23+F29+F25+F27+F28</f>
        <v>25728000</v>
      </c>
    </row>
    <row r="32" spans="1:6" x14ac:dyDescent="0.2">
      <c r="C32" s="28"/>
      <c r="D32" s="28"/>
    </row>
    <row r="33" spans="1:5" x14ac:dyDescent="0.2">
      <c r="A33" s="27"/>
      <c r="B33" s="10"/>
      <c r="C33" s="10"/>
      <c r="D33" s="10"/>
    </row>
    <row r="35" spans="1:5" ht="30" x14ac:dyDescent="0.2">
      <c r="A35" s="6" t="s">
        <v>22</v>
      </c>
      <c r="B35" s="8">
        <v>2897795.89</v>
      </c>
      <c r="C35" s="10"/>
      <c r="D35" s="30"/>
      <c r="E35" s="10"/>
    </row>
    <row r="36" spans="1:5" ht="45" x14ac:dyDescent="0.2">
      <c r="A36" s="7" t="s">
        <v>38</v>
      </c>
      <c r="B36" s="8">
        <f>E31</f>
        <v>26888120.559999999</v>
      </c>
      <c r="C36" s="10"/>
      <c r="D36" s="30"/>
      <c r="E36" s="10"/>
    </row>
    <row r="37" spans="1:5" ht="45" x14ac:dyDescent="0.2">
      <c r="A37" s="7" t="s">
        <v>39</v>
      </c>
      <c r="B37" s="8">
        <f>B35+B36-B38</f>
        <v>28285916.449999999</v>
      </c>
      <c r="C37" s="10"/>
      <c r="D37" s="30"/>
    </row>
    <row r="38" spans="1:5" ht="45" x14ac:dyDescent="0.2">
      <c r="A38" s="7" t="s">
        <v>30</v>
      </c>
      <c r="B38" s="8">
        <v>1500000</v>
      </c>
      <c r="C38" s="10"/>
      <c r="D38" s="30"/>
      <c r="E38" s="10"/>
    </row>
    <row r="39" spans="1:5" x14ac:dyDescent="0.2">
      <c r="B39" s="1"/>
      <c r="D39" s="10"/>
    </row>
  </sheetData>
  <mergeCells count="3">
    <mergeCell ref="A1:F1"/>
    <mergeCell ref="A2:F2"/>
    <mergeCell ref="A3:F3"/>
  </mergeCells>
  <phoneticPr fontId="13" type="noConversion"/>
  <pageMargins left="0.75" right="0.75" top="1" bottom="1" header="0.5" footer="0.5"/>
  <pageSetup paperSize="9" scale="52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sqref="A1:F38"/>
    </sheetView>
  </sheetViews>
  <sheetFormatPr defaultRowHeight="12.75" x14ac:dyDescent="0.2"/>
  <cols>
    <col min="1" max="1" width="32.7109375" customWidth="1"/>
    <col min="2" max="2" width="16.28515625" customWidth="1"/>
    <col min="3" max="4" width="13.28515625" customWidth="1"/>
    <col min="5" max="5" width="13.85546875" customWidth="1"/>
    <col min="6" max="6" width="16" customWidth="1"/>
  </cols>
  <sheetData>
    <row r="1" spans="1:6" ht="15.75" x14ac:dyDescent="0.2">
      <c r="A1" s="31" t="s">
        <v>17</v>
      </c>
      <c r="B1" s="31"/>
      <c r="C1" s="31"/>
      <c r="D1" s="31"/>
      <c r="E1" s="31"/>
      <c r="F1" s="31"/>
    </row>
    <row r="2" spans="1:6" ht="15.75" x14ac:dyDescent="0.2">
      <c r="A2" s="31" t="s">
        <v>3</v>
      </c>
      <c r="B2" s="31"/>
      <c r="C2" s="31"/>
      <c r="D2" s="31"/>
      <c r="E2" s="31"/>
      <c r="F2" s="31"/>
    </row>
    <row r="3" spans="1:6" x14ac:dyDescent="0.2">
      <c r="A3" s="32" t="s">
        <v>1</v>
      </c>
      <c r="B3" s="32"/>
      <c r="C3" s="32"/>
      <c r="D3" s="32"/>
      <c r="E3" s="32"/>
      <c r="F3" s="32"/>
    </row>
    <row r="4" spans="1:6" ht="13.5" thickBot="1" x14ac:dyDescent="0.25"/>
    <row r="5" spans="1:6" ht="39" thickBot="1" x14ac:dyDescent="0.25">
      <c r="A5" s="22" t="s">
        <v>0</v>
      </c>
      <c r="B5" s="23" t="s">
        <v>21</v>
      </c>
      <c r="C5" s="13" t="s">
        <v>18</v>
      </c>
      <c r="D5" s="13" t="s">
        <v>32</v>
      </c>
      <c r="E5" s="14" t="s">
        <v>19</v>
      </c>
      <c r="F5" s="15" t="s">
        <v>20</v>
      </c>
    </row>
    <row r="6" spans="1:6" x14ac:dyDescent="0.2">
      <c r="A6" s="2"/>
      <c r="B6" s="21"/>
      <c r="C6" s="9"/>
      <c r="D6" s="9"/>
      <c r="E6" s="9"/>
      <c r="F6" s="9"/>
    </row>
    <row r="7" spans="1:6" x14ac:dyDescent="0.2">
      <c r="A7" s="3"/>
      <c r="B7" s="3"/>
      <c r="C7" s="16"/>
      <c r="D7" s="16"/>
      <c r="E7" s="16"/>
      <c r="F7" s="16"/>
    </row>
    <row r="8" spans="1:6" ht="36" x14ac:dyDescent="0.2">
      <c r="A8" s="4" t="s">
        <v>8</v>
      </c>
      <c r="B8" s="4">
        <v>12333953.43</v>
      </c>
      <c r="C8" s="11">
        <v>12167000</v>
      </c>
      <c r="D8" s="11">
        <v>10407079</v>
      </c>
      <c r="E8" s="11">
        <v>12408000</v>
      </c>
      <c r="F8" s="17">
        <v>12366000</v>
      </c>
    </row>
    <row r="9" spans="1:6" ht="36" x14ac:dyDescent="0.2">
      <c r="A9" s="4" t="s">
        <v>7</v>
      </c>
      <c r="B9" s="4">
        <v>4078429.75</v>
      </c>
      <c r="C9" s="11">
        <v>4173000</v>
      </c>
      <c r="D9" s="11">
        <v>3812103</v>
      </c>
      <c r="E9" s="11">
        <v>4320000</v>
      </c>
      <c r="F9" s="17">
        <v>4800000</v>
      </c>
    </row>
    <row r="10" spans="1:6" ht="36" x14ac:dyDescent="0.2">
      <c r="A10" s="4" t="s">
        <v>7</v>
      </c>
      <c r="B10" s="4">
        <v>187.21</v>
      </c>
      <c r="C10" s="11">
        <v>1000</v>
      </c>
      <c r="D10" s="11">
        <v>935</v>
      </c>
      <c r="E10" s="11">
        <v>1000</v>
      </c>
      <c r="F10" s="17">
        <v>1000</v>
      </c>
    </row>
    <row r="11" spans="1:6" ht="24" x14ac:dyDescent="0.2">
      <c r="A11" s="4" t="s">
        <v>2</v>
      </c>
      <c r="B11" s="4">
        <v>226143.17</v>
      </c>
      <c r="C11" s="11">
        <v>95000</v>
      </c>
      <c r="D11" s="11">
        <v>40886</v>
      </c>
      <c r="E11" s="11">
        <v>95000</v>
      </c>
      <c r="F11" s="17">
        <v>150000</v>
      </c>
    </row>
    <row r="12" spans="1:6" ht="48" x14ac:dyDescent="0.2">
      <c r="A12" s="4" t="s">
        <v>11</v>
      </c>
      <c r="B12" s="4">
        <v>52540.84</v>
      </c>
      <c r="C12" s="11">
        <v>23000</v>
      </c>
      <c r="D12" s="11">
        <v>46469</v>
      </c>
      <c r="E12" s="11">
        <v>65000</v>
      </c>
      <c r="F12" s="17">
        <v>45000</v>
      </c>
    </row>
    <row r="13" spans="1:6" ht="48" x14ac:dyDescent="0.2">
      <c r="A13" s="4" t="s">
        <v>10</v>
      </c>
      <c r="B13" s="4">
        <v>19223.2</v>
      </c>
      <c r="C13" s="11">
        <v>38700</v>
      </c>
      <c r="D13" s="11">
        <v>26869</v>
      </c>
      <c r="E13" s="11">
        <v>38700</v>
      </c>
      <c r="F13" s="17">
        <v>38700</v>
      </c>
    </row>
    <row r="14" spans="1:6" ht="24" x14ac:dyDescent="0.2">
      <c r="A14" s="4" t="s">
        <v>13</v>
      </c>
      <c r="B14" s="4">
        <v>13826.66</v>
      </c>
      <c r="C14" s="11">
        <v>0</v>
      </c>
      <c r="D14" s="11">
        <v>28000</v>
      </c>
      <c r="E14" s="11">
        <v>30000</v>
      </c>
      <c r="F14" s="17">
        <v>0</v>
      </c>
    </row>
    <row r="15" spans="1:6" x14ac:dyDescent="0.2">
      <c r="A15" s="4" t="s">
        <v>6</v>
      </c>
      <c r="B15" s="4">
        <v>1502037.65</v>
      </c>
      <c r="C15" s="11">
        <v>1340000</v>
      </c>
      <c r="D15" s="11">
        <v>885819</v>
      </c>
      <c r="E15" s="11">
        <v>1200000</v>
      </c>
      <c r="F15" s="17">
        <v>1200000</v>
      </c>
    </row>
    <row r="16" spans="1:6" x14ac:dyDescent="0.2">
      <c r="A16" s="29" t="s">
        <v>33</v>
      </c>
      <c r="D16" s="28">
        <v>15026.34</v>
      </c>
      <c r="E16" s="28">
        <v>16000</v>
      </c>
      <c r="F16" s="17"/>
    </row>
    <row r="17" spans="1:6" ht="36" x14ac:dyDescent="0.2">
      <c r="A17" s="4" t="s">
        <v>15</v>
      </c>
      <c r="B17" s="4">
        <v>96027.32</v>
      </c>
      <c r="C17" s="11">
        <v>15000</v>
      </c>
      <c r="D17" s="11">
        <v>1004.66</v>
      </c>
      <c r="E17" s="11">
        <v>1004.56</v>
      </c>
      <c r="F17" s="17">
        <v>0</v>
      </c>
    </row>
    <row r="18" spans="1:6" ht="38.25" x14ac:dyDescent="0.2">
      <c r="A18" s="5" t="s">
        <v>5</v>
      </c>
      <c r="B18" s="5">
        <v>50700</v>
      </c>
      <c r="C18" s="11">
        <v>47300</v>
      </c>
      <c r="D18" s="11">
        <v>53650</v>
      </c>
      <c r="E18" s="11">
        <v>60000</v>
      </c>
      <c r="F18" s="17">
        <v>60000</v>
      </c>
    </row>
    <row r="19" spans="1:6" ht="36" x14ac:dyDescent="0.2">
      <c r="A19" s="4" t="s">
        <v>14</v>
      </c>
      <c r="B19" s="4">
        <v>404900</v>
      </c>
      <c r="C19" s="11">
        <v>400200</v>
      </c>
      <c r="D19" s="11">
        <v>333466</v>
      </c>
      <c r="E19" s="11">
        <v>400200</v>
      </c>
      <c r="F19" s="25">
        <v>416500</v>
      </c>
    </row>
    <row r="20" spans="1:6" ht="24" x14ac:dyDescent="0.2">
      <c r="A20" s="4" t="s">
        <v>12</v>
      </c>
      <c r="B20" s="4">
        <v>8300</v>
      </c>
      <c r="C20" s="11">
        <v>8200</v>
      </c>
      <c r="D20" s="11">
        <v>6200</v>
      </c>
      <c r="E20" s="11">
        <v>8200</v>
      </c>
      <c r="F20" s="26">
        <v>7700</v>
      </c>
    </row>
    <row r="21" spans="1:6" x14ac:dyDescent="0.2">
      <c r="A21" s="4" t="s">
        <v>23</v>
      </c>
      <c r="B21" s="4">
        <v>85900</v>
      </c>
      <c r="C21" s="11">
        <v>0</v>
      </c>
      <c r="D21" s="11">
        <v>0</v>
      </c>
      <c r="E21" s="11">
        <v>0</v>
      </c>
      <c r="F21" s="17"/>
    </row>
    <row r="22" spans="1:6" ht="24" x14ac:dyDescent="0.2">
      <c r="A22" s="4" t="s">
        <v>24</v>
      </c>
      <c r="B22" s="4">
        <v>7679496.0700000003</v>
      </c>
      <c r="C22" s="11">
        <v>9200740</v>
      </c>
      <c r="D22" s="11">
        <v>4545512</v>
      </c>
      <c r="E22" s="11">
        <v>7300000</v>
      </c>
      <c r="F22" s="17">
        <v>6578010</v>
      </c>
    </row>
    <row r="23" spans="1:6" ht="36" x14ac:dyDescent="0.2">
      <c r="A23" s="4" t="s">
        <v>29</v>
      </c>
      <c r="B23" s="4">
        <v>11900</v>
      </c>
      <c r="C23" s="11">
        <v>276300</v>
      </c>
      <c r="D23" s="11">
        <v>138440</v>
      </c>
      <c r="E23" s="11">
        <v>276300</v>
      </c>
      <c r="F23" s="17">
        <v>0</v>
      </c>
    </row>
    <row r="24" spans="1:6" ht="48" x14ac:dyDescent="0.2">
      <c r="A24" s="4" t="s">
        <v>4</v>
      </c>
      <c r="B24" s="24">
        <v>318396.5</v>
      </c>
      <c r="C24" s="12">
        <v>419773</v>
      </c>
      <c r="D24" s="12">
        <v>316666</v>
      </c>
      <c r="E24" s="12">
        <v>320766</v>
      </c>
      <c r="F24" s="18">
        <v>435200</v>
      </c>
    </row>
    <row r="25" spans="1:6" ht="24" x14ac:dyDescent="0.2">
      <c r="A25" s="4" t="s">
        <v>27</v>
      </c>
      <c r="B25" s="24">
        <v>980000</v>
      </c>
      <c r="C25" s="12">
        <v>0</v>
      </c>
      <c r="D25" s="12">
        <v>0</v>
      </c>
      <c r="E25" s="12">
        <v>0</v>
      </c>
      <c r="F25" s="18"/>
    </row>
    <row r="26" spans="1:6" ht="24" x14ac:dyDescent="0.2">
      <c r="A26" s="4" t="s">
        <v>25</v>
      </c>
      <c r="B26" s="4">
        <v>93968</v>
      </c>
      <c r="C26" s="11">
        <v>283250</v>
      </c>
      <c r="D26" s="11">
        <v>283250</v>
      </c>
      <c r="E26" s="11">
        <v>283250</v>
      </c>
      <c r="F26" s="17">
        <v>292610</v>
      </c>
    </row>
    <row r="27" spans="1:6" ht="24" x14ac:dyDescent="0.2">
      <c r="A27" s="4" t="s">
        <v>28</v>
      </c>
      <c r="B27" s="4"/>
      <c r="C27" s="11">
        <v>16000</v>
      </c>
      <c r="D27" s="11">
        <v>0</v>
      </c>
      <c r="E27" s="11">
        <v>16000</v>
      </c>
      <c r="F27" s="17">
        <v>16000</v>
      </c>
    </row>
    <row r="28" spans="1:6" ht="72" x14ac:dyDescent="0.2">
      <c r="A28" s="4" t="s">
        <v>31</v>
      </c>
      <c r="B28" s="4"/>
      <c r="C28" s="11">
        <v>48700</v>
      </c>
      <c r="D28" s="11">
        <v>0</v>
      </c>
      <c r="E28" s="11">
        <v>48700</v>
      </c>
      <c r="F28" s="17"/>
    </row>
    <row r="29" spans="1:6" x14ac:dyDescent="0.2">
      <c r="A29" s="4" t="s">
        <v>26</v>
      </c>
      <c r="B29" s="4">
        <v>100316.67</v>
      </c>
      <c r="C29" s="11">
        <v>0</v>
      </c>
      <c r="D29" s="11">
        <v>0</v>
      </c>
      <c r="E29" s="11">
        <v>0</v>
      </c>
      <c r="F29" s="17"/>
    </row>
    <row r="30" spans="1:6" x14ac:dyDescent="0.2">
      <c r="A30" s="19" t="s">
        <v>9</v>
      </c>
      <c r="B30" s="20">
        <f>B8+B9+B10+B11+B12+B13+B15+B18+B14+B17</f>
        <v>18373069.23</v>
      </c>
      <c r="C30" s="20">
        <f>C8+C9+C10+C11+C12+C13+C15+C18+C14+C17</f>
        <v>17900000</v>
      </c>
      <c r="D30" s="20">
        <f>D8+D9+D10+D11+D12+D13+D15+D18+D14+D17+D16</f>
        <v>15317841</v>
      </c>
      <c r="E30" s="20">
        <f>+E8+E9+E10+E11+E12+E13+E14+E15+E16+E17+E18</f>
        <v>18234704.559999999</v>
      </c>
      <c r="F30" s="20">
        <f>F8+F9+F10+F11+F12+F13+F15+F18+F14+F17</f>
        <v>18660700</v>
      </c>
    </row>
    <row r="31" spans="1:6" x14ac:dyDescent="0.2">
      <c r="A31" s="3" t="s">
        <v>16</v>
      </c>
      <c r="B31" s="20">
        <f>B30+B19+B21+B22+B24+B26+B20+B23+B29+B25</f>
        <v>28056246.470000003</v>
      </c>
      <c r="C31" s="20">
        <f>C30+C19+C21+C22+C24+C26+C20+C23+C29+C25+C27+C28</f>
        <v>28553163</v>
      </c>
      <c r="D31" s="20">
        <f>D30+D19+D21+D22+D24+D26+D20+D23+D29+D25+D27+D28</f>
        <v>20941375</v>
      </c>
      <c r="E31" s="20">
        <f>E30+E19+E21+E22+E24+E26+E20+E23+E29+E25+E27+E28</f>
        <v>26888120.559999999</v>
      </c>
      <c r="F31" s="20">
        <f>F30+F19+F21+F22+F24+F26+F20+F23+F29+F25+F27+F28</f>
        <v>26406720</v>
      </c>
    </row>
    <row r="32" spans="1:6" x14ac:dyDescent="0.2">
      <c r="C32" s="28"/>
      <c r="D32" s="28"/>
    </row>
    <row r="33" spans="1:5" x14ac:dyDescent="0.2">
      <c r="A33" s="27"/>
      <c r="B33" s="10"/>
      <c r="C33" s="10"/>
      <c r="D33" s="10"/>
    </row>
    <row r="35" spans="1:5" ht="38.25" x14ac:dyDescent="0.2">
      <c r="A35" s="6" t="s">
        <v>22</v>
      </c>
      <c r="B35" s="8">
        <v>2897795.89</v>
      </c>
      <c r="C35" s="10"/>
      <c r="D35" s="30" t="s">
        <v>37</v>
      </c>
      <c r="E35" s="10">
        <f>B38</f>
        <v>3000000</v>
      </c>
    </row>
    <row r="36" spans="1:5" ht="38.25" x14ac:dyDescent="0.2">
      <c r="A36" s="7" t="s">
        <v>38</v>
      </c>
      <c r="B36" s="8">
        <f>E31</f>
        <v>26888120.559999999</v>
      </c>
      <c r="C36" s="10"/>
      <c r="D36" s="30" t="s">
        <v>34</v>
      </c>
      <c r="E36" s="10">
        <f>F31</f>
        <v>26406720</v>
      </c>
    </row>
    <row r="37" spans="1:5" ht="38.25" x14ac:dyDescent="0.2">
      <c r="A37" s="7" t="s">
        <v>39</v>
      </c>
      <c r="B37" s="8">
        <f>B35+B36-B38</f>
        <v>26785916.449999999</v>
      </c>
      <c r="C37" s="10"/>
      <c r="D37" s="30" t="s">
        <v>35</v>
      </c>
      <c r="E37">
        <v>33294684</v>
      </c>
    </row>
    <row r="38" spans="1:5" ht="30" x14ac:dyDescent="0.2">
      <c r="A38" s="7" t="s">
        <v>30</v>
      </c>
      <c r="B38" s="8">
        <v>3000000</v>
      </c>
      <c r="C38" s="10"/>
      <c r="D38" s="30" t="s">
        <v>36</v>
      </c>
      <c r="E38" s="10">
        <f>E35+E36-E37</f>
        <v>-3887964</v>
      </c>
    </row>
    <row r="39" spans="1:5" x14ac:dyDescent="0.2">
      <c r="B39" s="1"/>
      <c r="D39" s="10"/>
    </row>
  </sheetData>
  <mergeCells count="3">
    <mergeCell ref="A1:F1"/>
    <mergeCell ref="A2:F2"/>
    <mergeCell ref="A3:F3"/>
  </mergeCells>
  <phoneticPr fontId="13" type="noConversion"/>
  <pageMargins left="0.78740157480314965" right="0.39370078740157483" top="0.39370078740157483" bottom="0.59055118110236227" header="0" footer="0"/>
  <pageSetup paperSize="9" scale="78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opLeftCell="A22" workbookViewId="0">
      <selection activeCell="D35" sqref="D35:D38"/>
    </sheetView>
  </sheetViews>
  <sheetFormatPr defaultRowHeight="12.75" x14ac:dyDescent="0.2"/>
  <cols>
    <col min="1" max="1" width="31.28515625" customWidth="1"/>
    <col min="2" max="2" width="17" customWidth="1"/>
    <col min="3" max="3" width="12.28515625" customWidth="1"/>
    <col min="4" max="4" width="12.42578125" customWidth="1"/>
    <col min="5" max="5" width="13.28515625" customWidth="1"/>
    <col min="6" max="6" width="14.85546875" customWidth="1"/>
  </cols>
  <sheetData>
    <row r="1" spans="1:6" ht="15.75" x14ac:dyDescent="0.2">
      <c r="A1" s="31" t="s">
        <v>17</v>
      </c>
      <c r="B1" s="31"/>
      <c r="C1" s="31"/>
      <c r="D1" s="31"/>
      <c r="E1" s="31"/>
      <c r="F1" s="31"/>
    </row>
    <row r="2" spans="1:6" ht="15.75" x14ac:dyDescent="0.2">
      <c r="A2" s="31" t="s">
        <v>3</v>
      </c>
      <c r="B2" s="31"/>
      <c r="C2" s="31"/>
      <c r="D2" s="31"/>
      <c r="E2" s="31"/>
      <c r="F2" s="31"/>
    </row>
    <row r="3" spans="1:6" x14ac:dyDescent="0.2">
      <c r="A3" s="32" t="s">
        <v>1</v>
      </c>
      <c r="B3" s="32"/>
      <c r="C3" s="32"/>
      <c r="D3" s="32"/>
      <c r="E3" s="32"/>
      <c r="F3" s="32"/>
    </row>
    <row r="4" spans="1:6" ht="13.5" thickBot="1" x14ac:dyDescent="0.25"/>
    <row r="5" spans="1:6" ht="51.75" thickBot="1" x14ac:dyDescent="0.25">
      <c r="A5" s="22" t="s">
        <v>0</v>
      </c>
      <c r="B5" s="23" t="s">
        <v>21</v>
      </c>
      <c r="C5" s="13" t="s">
        <v>18</v>
      </c>
      <c r="D5" s="13" t="s">
        <v>32</v>
      </c>
      <c r="E5" s="14" t="s">
        <v>19</v>
      </c>
      <c r="F5" s="15" t="s">
        <v>20</v>
      </c>
    </row>
    <row r="6" spans="1:6" x14ac:dyDescent="0.2">
      <c r="A6" s="2"/>
      <c r="B6" s="21"/>
      <c r="C6" s="9"/>
      <c r="D6" s="9"/>
      <c r="E6" s="9"/>
      <c r="F6" s="9"/>
    </row>
    <row r="7" spans="1:6" x14ac:dyDescent="0.2">
      <c r="A7" s="3"/>
      <c r="B7" s="3"/>
      <c r="C7" s="16"/>
      <c r="D7" s="16"/>
      <c r="E7" s="16"/>
      <c r="F7" s="16"/>
    </row>
    <row r="8" spans="1:6" ht="36" x14ac:dyDescent="0.2">
      <c r="A8" s="4" t="s">
        <v>8</v>
      </c>
      <c r="B8" s="4">
        <v>12333953.43</v>
      </c>
      <c r="C8" s="11">
        <v>12167000</v>
      </c>
      <c r="D8" s="11">
        <v>10407079</v>
      </c>
      <c r="E8" s="11">
        <v>12408000</v>
      </c>
      <c r="F8" s="17">
        <v>12300000</v>
      </c>
    </row>
    <row r="9" spans="1:6" ht="36" x14ac:dyDescent="0.2">
      <c r="A9" s="4" t="s">
        <v>7</v>
      </c>
      <c r="B9" s="4">
        <v>4078429.75</v>
      </c>
      <c r="C9" s="11">
        <v>4173000</v>
      </c>
      <c r="D9" s="11">
        <v>3812103</v>
      </c>
      <c r="E9" s="11">
        <v>4320000</v>
      </c>
      <c r="F9" s="17">
        <v>4500000</v>
      </c>
    </row>
    <row r="10" spans="1:6" ht="36" x14ac:dyDescent="0.2">
      <c r="A10" s="4" t="s">
        <v>7</v>
      </c>
      <c r="B10" s="4">
        <v>187.21</v>
      </c>
      <c r="C10" s="11">
        <v>1000</v>
      </c>
      <c r="D10" s="11">
        <v>935</v>
      </c>
      <c r="E10" s="11">
        <v>1000</v>
      </c>
      <c r="F10" s="17">
        <v>1000</v>
      </c>
    </row>
    <row r="11" spans="1:6" ht="36" x14ac:dyDescent="0.2">
      <c r="A11" s="4" t="s">
        <v>2</v>
      </c>
      <c r="B11" s="4">
        <v>226143.17</v>
      </c>
      <c r="C11" s="11">
        <v>95000</v>
      </c>
      <c r="D11" s="11">
        <v>40886</v>
      </c>
      <c r="E11" s="11">
        <v>95000</v>
      </c>
      <c r="F11" s="17">
        <v>150000</v>
      </c>
    </row>
    <row r="12" spans="1:6" ht="48" x14ac:dyDescent="0.2">
      <c r="A12" s="4" t="s">
        <v>11</v>
      </c>
      <c r="B12" s="4">
        <v>52540.84</v>
      </c>
      <c r="C12" s="11">
        <v>23000</v>
      </c>
      <c r="D12" s="11">
        <v>46469</v>
      </c>
      <c r="E12" s="11">
        <v>65000</v>
      </c>
      <c r="F12" s="17">
        <v>45000</v>
      </c>
    </row>
    <row r="13" spans="1:6" ht="48" x14ac:dyDescent="0.2">
      <c r="A13" s="4" t="s">
        <v>10</v>
      </c>
      <c r="B13" s="4">
        <v>19223.2</v>
      </c>
      <c r="C13" s="11">
        <v>38700</v>
      </c>
      <c r="D13" s="11">
        <v>26869</v>
      </c>
      <c r="E13" s="11">
        <v>38700</v>
      </c>
      <c r="F13" s="17">
        <v>38700</v>
      </c>
    </row>
    <row r="14" spans="1:6" ht="24" x14ac:dyDescent="0.2">
      <c r="A14" s="4" t="s">
        <v>13</v>
      </c>
      <c r="B14" s="4">
        <v>13826.66</v>
      </c>
      <c r="C14" s="11">
        <v>0</v>
      </c>
      <c r="D14" s="11">
        <v>28000</v>
      </c>
      <c r="E14" s="11">
        <v>30000</v>
      </c>
      <c r="F14" s="17">
        <v>0</v>
      </c>
    </row>
    <row r="15" spans="1:6" ht="24" x14ac:dyDescent="0.2">
      <c r="A15" s="4" t="s">
        <v>6</v>
      </c>
      <c r="B15" s="4">
        <v>1502037.65</v>
      </c>
      <c r="C15" s="11">
        <v>1340000</v>
      </c>
      <c r="D15" s="11">
        <v>885819</v>
      </c>
      <c r="E15" s="11">
        <v>1200000</v>
      </c>
      <c r="F15" s="17">
        <v>1200000</v>
      </c>
    </row>
    <row r="16" spans="1:6" ht="12.75" customHeight="1" x14ac:dyDescent="0.2">
      <c r="A16" s="29" t="s">
        <v>33</v>
      </c>
      <c r="D16" s="28">
        <v>15026.34</v>
      </c>
      <c r="E16" s="28">
        <v>16000</v>
      </c>
      <c r="F16" s="17"/>
    </row>
    <row r="17" spans="1:6" ht="36" x14ac:dyDescent="0.2">
      <c r="A17" s="4" t="s">
        <v>15</v>
      </c>
      <c r="B17" s="4">
        <v>96027.32</v>
      </c>
      <c r="C17" s="11">
        <v>15000</v>
      </c>
      <c r="D17" s="11">
        <v>1004.66</v>
      </c>
      <c r="E17" s="11">
        <v>1004.56</v>
      </c>
      <c r="F17" s="17">
        <v>0</v>
      </c>
    </row>
    <row r="18" spans="1:6" ht="38.25" x14ac:dyDescent="0.2">
      <c r="A18" s="5" t="s">
        <v>5</v>
      </c>
      <c r="B18" s="5">
        <v>50700</v>
      </c>
      <c r="C18" s="11">
        <v>47300</v>
      </c>
      <c r="D18" s="11">
        <v>53650</v>
      </c>
      <c r="E18" s="11">
        <v>60000</v>
      </c>
      <c r="F18" s="17">
        <v>60000</v>
      </c>
    </row>
    <row r="19" spans="1:6" ht="36" x14ac:dyDescent="0.2">
      <c r="A19" s="4" t="s">
        <v>14</v>
      </c>
      <c r="B19" s="4">
        <v>404900</v>
      </c>
      <c r="C19" s="11">
        <v>400200</v>
      </c>
      <c r="D19" s="11">
        <v>333466</v>
      </c>
      <c r="E19" s="11">
        <v>400200</v>
      </c>
      <c r="F19" s="25">
        <v>400000</v>
      </c>
    </row>
    <row r="20" spans="1:6" ht="24" x14ac:dyDescent="0.2">
      <c r="A20" s="4" t="s">
        <v>12</v>
      </c>
      <c r="B20" s="4">
        <v>8300</v>
      </c>
      <c r="C20" s="11">
        <v>8200</v>
      </c>
      <c r="D20" s="11">
        <v>6200</v>
      </c>
      <c r="E20" s="11">
        <v>8200</v>
      </c>
      <c r="F20" s="26">
        <v>7700</v>
      </c>
    </row>
    <row r="21" spans="1:6" x14ac:dyDescent="0.2">
      <c r="A21" s="4" t="s">
        <v>23</v>
      </c>
      <c r="B21" s="4">
        <v>85900</v>
      </c>
      <c r="C21" s="11">
        <v>0</v>
      </c>
      <c r="D21" s="11">
        <v>0</v>
      </c>
      <c r="E21" s="11">
        <v>0</v>
      </c>
      <c r="F21" s="17"/>
    </row>
    <row r="22" spans="1:6" ht="24" x14ac:dyDescent="0.2">
      <c r="A22" s="4" t="s">
        <v>24</v>
      </c>
      <c r="B22" s="4">
        <v>7679496.0700000003</v>
      </c>
      <c r="C22" s="11">
        <v>9200740</v>
      </c>
      <c r="D22" s="11">
        <v>4545512</v>
      </c>
      <c r="E22" s="11">
        <v>7300000</v>
      </c>
      <c r="F22" s="17">
        <v>6578010</v>
      </c>
    </row>
    <row r="23" spans="1:6" ht="36.75" customHeight="1" x14ac:dyDescent="0.2">
      <c r="A23" s="4" t="s">
        <v>29</v>
      </c>
      <c r="B23" s="4">
        <v>11900</v>
      </c>
      <c r="C23" s="11">
        <v>276300</v>
      </c>
      <c r="D23" s="11">
        <v>138440</v>
      </c>
      <c r="E23" s="11">
        <v>276300</v>
      </c>
      <c r="F23" s="17">
        <v>0</v>
      </c>
    </row>
    <row r="24" spans="1:6" ht="48" x14ac:dyDescent="0.2">
      <c r="A24" s="4" t="s">
        <v>4</v>
      </c>
      <c r="B24" s="24">
        <v>318396.5</v>
      </c>
      <c r="C24" s="12">
        <v>419773</v>
      </c>
      <c r="D24" s="12">
        <v>316666</v>
      </c>
      <c r="E24" s="12">
        <v>320766</v>
      </c>
      <c r="F24" s="18">
        <v>439000</v>
      </c>
    </row>
    <row r="25" spans="1:6" ht="24" x14ac:dyDescent="0.2">
      <c r="A25" s="4" t="s">
        <v>27</v>
      </c>
      <c r="B25" s="24">
        <v>980000</v>
      </c>
      <c r="C25" s="12">
        <v>0</v>
      </c>
      <c r="D25" s="12">
        <v>0</v>
      </c>
      <c r="E25" s="12">
        <v>0</v>
      </c>
      <c r="F25" s="18"/>
    </row>
    <row r="26" spans="1:6" ht="24" x14ac:dyDescent="0.2">
      <c r="A26" s="4" t="s">
        <v>25</v>
      </c>
      <c r="B26" s="4">
        <v>93968</v>
      </c>
      <c r="C26" s="11">
        <v>283250</v>
      </c>
      <c r="D26" s="11">
        <v>283250</v>
      </c>
      <c r="E26" s="11">
        <v>283250</v>
      </c>
      <c r="F26" s="17">
        <v>292610</v>
      </c>
    </row>
    <row r="27" spans="1:6" ht="24" x14ac:dyDescent="0.2">
      <c r="A27" s="4" t="s">
        <v>28</v>
      </c>
      <c r="B27" s="4"/>
      <c r="C27" s="11">
        <v>16000</v>
      </c>
      <c r="D27" s="11">
        <v>0</v>
      </c>
      <c r="E27" s="11">
        <v>16000</v>
      </c>
      <c r="F27" s="17">
        <v>16000</v>
      </c>
    </row>
    <row r="28" spans="1:6" ht="72" x14ac:dyDescent="0.2">
      <c r="A28" s="4" t="s">
        <v>31</v>
      </c>
      <c r="B28" s="4"/>
      <c r="C28" s="11">
        <v>48700</v>
      </c>
      <c r="D28" s="11">
        <v>0</v>
      </c>
      <c r="E28" s="11">
        <v>48700</v>
      </c>
      <c r="F28" s="17"/>
    </row>
    <row r="29" spans="1:6" x14ac:dyDescent="0.2">
      <c r="A29" s="4" t="s">
        <v>26</v>
      </c>
      <c r="B29" s="4">
        <v>100316.67</v>
      </c>
      <c r="C29" s="11">
        <v>0</v>
      </c>
      <c r="D29" s="11">
        <v>0</v>
      </c>
      <c r="E29" s="11">
        <v>0</v>
      </c>
      <c r="F29" s="17"/>
    </row>
    <row r="30" spans="1:6" x14ac:dyDescent="0.2">
      <c r="A30" s="19" t="s">
        <v>9</v>
      </c>
      <c r="B30" s="20">
        <f>B8+B9+B10+B11+B12+B13+B15+B18+B14+B17</f>
        <v>18373069.23</v>
      </c>
      <c r="C30" s="20">
        <f>C8+C9+C10+C11+C12+C13+C15+C18+C14+C17</f>
        <v>17900000</v>
      </c>
      <c r="D30" s="20">
        <f>D8+D9+D10+D11+D12+D13+D15+D18+D14+D17+D16</f>
        <v>15317841</v>
      </c>
      <c r="E30" s="20">
        <f>+E8+E9+E10+E11+E12+E13+E14+E15+E16+E17+E18</f>
        <v>18234704.559999999</v>
      </c>
      <c r="F30" s="20">
        <f>F8+F9+F10+F11+F12+F13+F15+F18+F14+F17</f>
        <v>18294700</v>
      </c>
    </row>
    <row r="31" spans="1:6" x14ac:dyDescent="0.2">
      <c r="A31" s="3" t="s">
        <v>16</v>
      </c>
      <c r="B31" s="20">
        <f>B30+B19+B21+B22+B24+B26+B20+B23+B29+B25</f>
        <v>28056246.470000003</v>
      </c>
      <c r="C31" s="20">
        <f>C30+C19+C21+C22+C24+C26+C20+C23+C29+C25+C27+C28</f>
        <v>28553163</v>
      </c>
      <c r="D31" s="20">
        <f>D30+D19+D21+D22+D24+D26+D20+D23+D29+D25+D27+D28</f>
        <v>20941375</v>
      </c>
      <c r="E31" s="20">
        <f>E30+E19+E21+E22+E24+E26+E20+E23+E29+E25+E27+E28</f>
        <v>26888120.559999999</v>
      </c>
      <c r="F31" s="20">
        <f>F30+F19+F21+F22+F24+F26+F20+F23+F29+F25+F27+F28</f>
        <v>26028020</v>
      </c>
    </row>
    <row r="32" spans="1:6" x14ac:dyDescent="0.2">
      <c r="C32" s="28"/>
      <c r="D32" s="28"/>
    </row>
    <row r="33" spans="1:5" x14ac:dyDescent="0.2">
      <c r="A33" s="27"/>
      <c r="B33" s="10"/>
      <c r="C33" s="10"/>
      <c r="D33" s="10"/>
    </row>
    <row r="35" spans="1:5" ht="38.25" x14ac:dyDescent="0.2">
      <c r="A35" s="6" t="s">
        <v>22</v>
      </c>
      <c r="B35" s="8">
        <v>2897795.89</v>
      </c>
      <c r="C35" s="10"/>
      <c r="D35" s="30" t="s">
        <v>37</v>
      </c>
      <c r="E35" s="10">
        <f>B38</f>
        <v>3000000</v>
      </c>
    </row>
    <row r="36" spans="1:5" ht="38.25" x14ac:dyDescent="0.2">
      <c r="A36" s="7" t="s">
        <v>38</v>
      </c>
      <c r="B36" s="8">
        <f>E31</f>
        <v>26888120.559999999</v>
      </c>
      <c r="C36" s="10"/>
      <c r="D36" s="30" t="s">
        <v>34</v>
      </c>
      <c r="E36" s="10">
        <f>F31</f>
        <v>26028020</v>
      </c>
    </row>
    <row r="37" spans="1:5" ht="38.25" x14ac:dyDescent="0.2">
      <c r="A37" s="7" t="s">
        <v>39</v>
      </c>
      <c r="B37" s="8">
        <f>B35+B36-B38</f>
        <v>26785916.449999999</v>
      </c>
      <c r="C37" s="10"/>
      <c r="D37" s="30" t="s">
        <v>35</v>
      </c>
      <c r="E37">
        <v>33462684</v>
      </c>
    </row>
    <row r="38" spans="1:5" ht="30" customHeight="1" x14ac:dyDescent="0.2">
      <c r="A38" s="7" t="s">
        <v>30</v>
      </c>
      <c r="B38" s="8">
        <v>3000000</v>
      </c>
      <c r="C38" s="10"/>
      <c r="D38" s="30" t="s">
        <v>36</v>
      </c>
      <c r="E38" s="10">
        <f>E35+E36-E37</f>
        <v>-4434664</v>
      </c>
    </row>
    <row r="39" spans="1:5" x14ac:dyDescent="0.2">
      <c r="B39" s="1"/>
      <c r="D39" s="10"/>
    </row>
  </sheetData>
  <mergeCells count="3">
    <mergeCell ref="A1:F1"/>
    <mergeCell ref="A2:F2"/>
    <mergeCell ref="A3:F3"/>
  </mergeCells>
  <phoneticPr fontId="13" type="noConversion"/>
  <pageMargins left="0.78740157480314965" right="0.19685039370078741" top="0.39370078740157483" bottom="0" header="0" footer="0.11811023622047245"/>
  <pageSetup paperSize="9" scale="77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abSelected="1" workbookViewId="0">
      <selection activeCell="F47" sqref="F47"/>
    </sheetView>
  </sheetViews>
  <sheetFormatPr defaultRowHeight="12.75" x14ac:dyDescent="0.2"/>
  <cols>
    <col min="1" max="1" width="30.28515625" customWidth="1"/>
    <col min="2" max="2" width="17" customWidth="1"/>
    <col min="3" max="3" width="15.7109375" customWidth="1"/>
    <col min="4" max="4" width="13.85546875" customWidth="1"/>
    <col min="5" max="5" width="17" customWidth="1"/>
    <col min="6" max="6" width="21.5703125" customWidth="1"/>
  </cols>
  <sheetData>
    <row r="1" spans="1:6" ht="15.75" x14ac:dyDescent="0.2">
      <c r="A1" s="31" t="s">
        <v>42</v>
      </c>
      <c r="B1" s="31"/>
      <c r="C1" s="31"/>
      <c r="D1" s="31"/>
      <c r="E1" s="31"/>
      <c r="F1" s="31"/>
    </row>
    <row r="2" spans="1:6" ht="15.75" x14ac:dyDescent="0.2">
      <c r="A2" s="31" t="s">
        <v>3</v>
      </c>
      <c r="B2" s="31"/>
      <c r="C2" s="31"/>
      <c r="D2" s="31"/>
      <c r="E2" s="31"/>
      <c r="F2" s="31"/>
    </row>
    <row r="3" spans="1:6" x14ac:dyDescent="0.2">
      <c r="A3" s="32" t="s">
        <v>1</v>
      </c>
      <c r="B3" s="32"/>
      <c r="C3" s="32"/>
      <c r="D3" s="32"/>
      <c r="E3" s="32"/>
      <c r="F3" s="32"/>
    </row>
    <row r="4" spans="1:6" ht="13.5" thickBot="1" x14ac:dyDescent="0.25"/>
    <row r="5" spans="1:6" ht="39" thickBot="1" x14ac:dyDescent="0.25">
      <c r="A5" s="22" t="s">
        <v>0</v>
      </c>
      <c r="B5" s="23" t="s">
        <v>43</v>
      </c>
      <c r="C5" s="13" t="s">
        <v>44</v>
      </c>
      <c r="D5" s="13" t="s">
        <v>45</v>
      </c>
      <c r="E5" s="14" t="s">
        <v>46</v>
      </c>
      <c r="F5" s="15" t="s">
        <v>47</v>
      </c>
    </row>
    <row r="6" spans="1:6" x14ac:dyDescent="0.2">
      <c r="A6" s="2"/>
      <c r="B6" s="21"/>
      <c r="C6" s="9"/>
      <c r="D6" s="9"/>
      <c r="E6" s="9"/>
      <c r="F6" s="9"/>
    </row>
    <row r="7" spans="1:6" x14ac:dyDescent="0.2">
      <c r="A7" s="3"/>
      <c r="B7" s="3"/>
      <c r="C7" s="16"/>
      <c r="D7" s="16"/>
      <c r="E7" s="16"/>
      <c r="F7" s="16"/>
    </row>
    <row r="8" spans="1:6" ht="36" x14ac:dyDescent="0.2">
      <c r="A8" s="4" t="s">
        <v>8</v>
      </c>
      <c r="B8" s="4">
        <v>12473847.539999999</v>
      </c>
      <c r="C8" s="11">
        <v>12366000</v>
      </c>
      <c r="D8" s="11">
        <v>10410609.140000001</v>
      </c>
      <c r="E8" s="11">
        <v>12420000</v>
      </c>
      <c r="F8" s="17">
        <v>12366000</v>
      </c>
    </row>
    <row r="9" spans="1:6" ht="36" x14ac:dyDescent="0.2">
      <c r="A9" s="4" t="s">
        <v>7</v>
      </c>
      <c r="B9" s="4">
        <v>4755434</v>
      </c>
      <c r="C9" s="11">
        <v>4800000</v>
      </c>
      <c r="D9" s="11">
        <v>4176816</v>
      </c>
      <c r="E9" s="11">
        <v>4800000</v>
      </c>
      <c r="F9" s="17">
        <v>4800000</v>
      </c>
    </row>
    <row r="10" spans="1:6" ht="36" x14ac:dyDescent="0.2">
      <c r="A10" s="4" t="s">
        <v>7</v>
      </c>
      <c r="B10" s="4">
        <v>700</v>
      </c>
      <c r="C10" s="11">
        <v>1000</v>
      </c>
      <c r="D10" s="11">
        <v>3873.8</v>
      </c>
      <c r="E10" s="11">
        <v>4000</v>
      </c>
      <c r="F10" s="17">
        <v>1000</v>
      </c>
    </row>
    <row r="11" spans="1:6" ht="36" x14ac:dyDescent="0.2">
      <c r="A11" s="4" t="s">
        <v>2</v>
      </c>
      <c r="B11" s="4">
        <v>49000</v>
      </c>
      <c r="C11" s="11">
        <v>150000</v>
      </c>
      <c r="D11" s="11">
        <v>139850</v>
      </c>
      <c r="E11" s="11">
        <v>150000</v>
      </c>
      <c r="F11" s="17">
        <v>150000</v>
      </c>
    </row>
    <row r="12" spans="1:6" ht="60" x14ac:dyDescent="0.2">
      <c r="A12" s="4" t="s">
        <v>11</v>
      </c>
      <c r="B12" s="4">
        <v>57100</v>
      </c>
      <c r="C12" s="11">
        <v>45000</v>
      </c>
      <c r="D12" s="11">
        <v>49034.19</v>
      </c>
      <c r="E12" s="11">
        <v>51000</v>
      </c>
      <c r="F12" s="17">
        <v>45000</v>
      </c>
    </row>
    <row r="13" spans="1:6" ht="60" x14ac:dyDescent="0.2">
      <c r="A13" s="4" t="s">
        <v>10</v>
      </c>
      <c r="B13" s="4">
        <v>19470</v>
      </c>
      <c r="C13" s="11">
        <v>38700</v>
      </c>
      <c r="D13" s="11">
        <v>11268</v>
      </c>
      <c r="E13" s="11">
        <v>38700</v>
      </c>
      <c r="F13" s="17">
        <v>38700</v>
      </c>
    </row>
    <row r="14" spans="1:6" ht="24" x14ac:dyDescent="0.2">
      <c r="A14" s="4" t="s">
        <v>13</v>
      </c>
      <c r="B14" s="4">
        <v>32803</v>
      </c>
      <c r="C14" s="11">
        <v>0</v>
      </c>
      <c r="D14" s="11">
        <v>25414.03</v>
      </c>
      <c r="E14" s="11">
        <v>28000</v>
      </c>
      <c r="F14" s="17">
        <v>0</v>
      </c>
    </row>
    <row r="15" spans="1:6" ht="24" x14ac:dyDescent="0.2">
      <c r="A15" s="4" t="s">
        <v>6</v>
      </c>
      <c r="B15" s="4">
        <v>1163256</v>
      </c>
      <c r="C15" s="11">
        <v>1200000</v>
      </c>
      <c r="D15" s="11">
        <v>1140559.97</v>
      </c>
      <c r="E15" s="11">
        <v>1200000</v>
      </c>
      <c r="F15" s="17">
        <v>1200000</v>
      </c>
    </row>
    <row r="16" spans="1:6" x14ac:dyDescent="0.2">
      <c r="A16" s="29" t="s">
        <v>33</v>
      </c>
      <c r="B16" s="29">
        <v>15288</v>
      </c>
      <c r="C16" s="28">
        <v>0</v>
      </c>
      <c r="D16" s="28">
        <v>50409</v>
      </c>
      <c r="E16" s="28">
        <v>55000</v>
      </c>
      <c r="F16" s="17"/>
    </row>
    <row r="17" spans="1:6" ht="36" x14ac:dyDescent="0.2">
      <c r="A17" s="4" t="s">
        <v>15</v>
      </c>
      <c r="B17" s="4">
        <v>11334</v>
      </c>
      <c r="C17" s="11">
        <v>0</v>
      </c>
      <c r="D17" s="11">
        <v>0</v>
      </c>
      <c r="E17" s="11">
        <v>0</v>
      </c>
      <c r="F17" s="17">
        <v>0</v>
      </c>
    </row>
    <row r="18" spans="1:6" ht="38.25" x14ac:dyDescent="0.2">
      <c r="A18" s="5" t="s">
        <v>5</v>
      </c>
      <c r="B18" s="5">
        <v>71950</v>
      </c>
      <c r="C18" s="11">
        <v>77693.67</v>
      </c>
      <c r="D18" s="11">
        <v>77700</v>
      </c>
      <c r="E18" s="11">
        <v>90000</v>
      </c>
      <c r="F18" s="17">
        <v>90000</v>
      </c>
    </row>
    <row r="19" spans="1:6" ht="36" x14ac:dyDescent="0.2">
      <c r="A19" s="4" t="s">
        <v>14</v>
      </c>
      <c r="B19" s="4">
        <v>400200</v>
      </c>
      <c r="C19" s="11">
        <v>417400</v>
      </c>
      <c r="D19" s="11">
        <v>347333</v>
      </c>
      <c r="E19" s="11">
        <v>417400</v>
      </c>
      <c r="F19" s="25">
        <v>417400</v>
      </c>
    </row>
    <row r="20" spans="1:6" ht="24" x14ac:dyDescent="0.2">
      <c r="A20" s="4" t="s">
        <v>12</v>
      </c>
      <c r="B20" s="4">
        <v>8300</v>
      </c>
      <c r="C20" s="11">
        <v>19200</v>
      </c>
      <c r="D20" s="11">
        <v>14000</v>
      </c>
      <c r="E20" s="11">
        <v>19200</v>
      </c>
      <c r="F20" s="26">
        <v>8300</v>
      </c>
    </row>
    <row r="21" spans="1:6" ht="24" x14ac:dyDescent="0.2">
      <c r="A21" s="4" t="s">
        <v>54</v>
      </c>
      <c r="B21" s="4"/>
      <c r="C21" s="11">
        <v>410000</v>
      </c>
      <c r="D21" s="11">
        <v>351700</v>
      </c>
      <c r="E21" s="11">
        <v>351700</v>
      </c>
      <c r="F21" s="17">
        <v>0</v>
      </c>
    </row>
    <row r="22" spans="1:6" ht="24" x14ac:dyDescent="0.2">
      <c r="A22" s="4" t="s">
        <v>24</v>
      </c>
      <c r="B22" s="4">
        <v>6726019.3600000003</v>
      </c>
      <c r="C22" s="11">
        <v>3767757</v>
      </c>
      <c r="D22" s="11">
        <v>1869838.89</v>
      </c>
      <c r="E22" s="11">
        <v>3767757</v>
      </c>
      <c r="F22" s="17">
        <v>3900000</v>
      </c>
    </row>
    <row r="23" spans="1:6" ht="48" x14ac:dyDescent="0.2">
      <c r="A23" s="4" t="s">
        <v>57</v>
      </c>
      <c r="B23" s="34">
        <v>276300</v>
      </c>
      <c r="C23" s="11">
        <v>0</v>
      </c>
      <c r="D23" s="11">
        <v>0</v>
      </c>
      <c r="E23" s="11">
        <v>0</v>
      </c>
      <c r="F23" s="17">
        <v>0</v>
      </c>
    </row>
    <row r="24" spans="1:6" ht="60" x14ac:dyDescent="0.2">
      <c r="A24" s="4" t="s">
        <v>4</v>
      </c>
      <c r="B24" s="33">
        <v>316666</v>
      </c>
      <c r="C24" s="12">
        <v>435200</v>
      </c>
      <c r="D24" s="12">
        <v>362667</v>
      </c>
      <c r="E24" s="12">
        <v>400000</v>
      </c>
      <c r="F24" s="35">
        <v>435200</v>
      </c>
    </row>
    <row r="25" spans="1:6" x14ac:dyDescent="0.2">
      <c r="A25" s="4" t="s">
        <v>53</v>
      </c>
      <c r="B25" s="24">
        <v>0</v>
      </c>
      <c r="C25" s="12">
        <v>7524752</v>
      </c>
      <c r="D25" s="12">
        <v>7524752</v>
      </c>
      <c r="E25" s="12">
        <v>7524752</v>
      </c>
      <c r="F25" s="18">
        <v>0</v>
      </c>
    </row>
    <row r="26" spans="1:6" ht="24" x14ac:dyDescent="0.2">
      <c r="A26" s="4" t="s">
        <v>25</v>
      </c>
      <c r="B26" s="34">
        <v>283250</v>
      </c>
      <c r="C26" s="11">
        <v>292610</v>
      </c>
      <c r="D26" s="11">
        <v>292610</v>
      </c>
      <c r="E26" s="11">
        <v>292610</v>
      </c>
      <c r="F26" s="17"/>
    </row>
    <row r="27" spans="1:6" ht="24" x14ac:dyDescent="0.2">
      <c r="A27" s="4" t="s">
        <v>28</v>
      </c>
      <c r="B27" s="4">
        <v>16000</v>
      </c>
      <c r="C27" s="11">
        <v>9286</v>
      </c>
      <c r="D27" s="11">
        <v>9286</v>
      </c>
      <c r="E27" s="11">
        <v>9286</v>
      </c>
      <c r="F27" s="17">
        <v>9286</v>
      </c>
    </row>
    <row r="28" spans="1:6" ht="24" x14ac:dyDescent="0.2">
      <c r="A28" s="4" t="s">
        <v>40</v>
      </c>
      <c r="B28" s="4">
        <v>0</v>
      </c>
      <c r="C28" s="11">
        <v>400000</v>
      </c>
      <c r="D28" s="11">
        <v>300000</v>
      </c>
      <c r="E28" s="11">
        <v>400000</v>
      </c>
      <c r="F28" s="17">
        <v>400000</v>
      </c>
    </row>
    <row r="29" spans="1:6" ht="24" x14ac:dyDescent="0.2">
      <c r="A29" s="4" t="s">
        <v>41</v>
      </c>
      <c r="B29" s="4"/>
      <c r="C29" s="11">
        <v>125500</v>
      </c>
      <c r="D29" s="11">
        <v>94077</v>
      </c>
      <c r="E29" s="11">
        <v>125500</v>
      </c>
      <c r="F29" s="17"/>
    </row>
    <row r="30" spans="1:6" ht="24" x14ac:dyDescent="0.2">
      <c r="A30" s="4" t="s">
        <v>55</v>
      </c>
      <c r="B30" s="4">
        <v>0</v>
      </c>
      <c r="C30" s="11">
        <v>488500</v>
      </c>
      <c r="D30" s="11">
        <v>244250</v>
      </c>
      <c r="E30" s="11">
        <v>488250</v>
      </c>
      <c r="F30" s="17"/>
    </row>
    <row r="31" spans="1:6" ht="24" x14ac:dyDescent="0.2">
      <c r="A31" s="4" t="s">
        <v>59</v>
      </c>
      <c r="B31" s="4">
        <v>0</v>
      </c>
      <c r="C31" s="11">
        <v>100000</v>
      </c>
      <c r="D31" s="11">
        <v>0</v>
      </c>
      <c r="E31" s="11"/>
      <c r="F31" s="17"/>
    </row>
    <row r="32" spans="1:6" ht="60" x14ac:dyDescent="0.2">
      <c r="A32" s="4" t="s">
        <v>52</v>
      </c>
      <c r="B32" s="4">
        <v>48700</v>
      </c>
      <c r="C32" s="11">
        <v>35374.49</v>
      </c>
      <c r="D32" s="11">
        <v>35374.49</v>
      </c>
      <c r="E32" s="11">
        <v>35374.49</v>
      </c>
      <c r="F32" s="17"/>
    </row>
    <row r="33" spans="1:6" ht="24" x14ac:dyDescent="0.2">
      <c r="A33" s="4" t="s">
        <v>56</v>
      </c>
      <c r="B33" s="4">
        <v>0</v>
      </c>
      <c r="C33" s="11">
        <v>3054000</v>
      </c>
      <c r="D33" s="11">
        <v>531700</v>
      </c>
      <c r="E33" s="11">
        <v>571500</v>
      </c>
      <c r="F33" s="17"/>
    </row>
    <row r="34" spans="1:6" x14ac:dyDescent="0.2">
      <c r="A34" s="4" t="s">
        <v>58</v>
      </c>
      <c r="B34" s="4">
        <v>0</v>
      </c>
      <c r="C34" s="11">
        <v>-17693.669999999998</v>
      </c>
      <c r="D34" s="11">
        <v>-17693.669999999998</v>
      </c>
      <c r="E34" s="11">
        <v>-17693.669999999998</v>
      </c>
      <c r="F34" s="17"/>
    </row>
    <row r="35" spans="1:6" x14ac:dyDescent="0.2">
      <c r="A35" s="19" t="s">
        <v>9</v>
      </c>
      <c r="B35" s="20">
        <f>B8+B9+B10+B11+B12+B13+B15+B18+B14+B17+B16</f>
        <v>18650182.539999999</v>
      </c>
      <c r="C35" s="20">
        <f t="shared" ref="C35:F35" si="0">C8+C9+C10+C11+C12+C13+C15+C18+C14+C17+C16</f>
        <v>18678393.670000002</v>
      </c>
      <c r="D35" s="20">
        <f t="shared" si="0"/>
        <v>16085534.130000001</v>
      </c>
      <c r="E35" s="20">
        <f t="shared" si="0"/>
        <v>18836700</v>
      </c>
      <c r="F35" s="20">
        <f t="shared" si="0"/>
        <v>18690700</v>
      </c>
    </row>
    <row r="36" spans="1:6" x14ac:dyDescent="0.2">
      <c r="A36" s="3" t="s">
        <v>16</v>
      </c>
      <c r="B36" s="20">
        <f>B35+B19+B21+B22+B24+B26+B20+B23+B33+B25+B32+B27</f>
        <v>26725617.899999999</v>
      </c>
      <c r="C36" s="20">
        <f>C35+C19+C21+C22+C24+C26+C20+C23+C33+C25+C27+C32+C28+C29+C30+C34+C31</f>
        <v>35740279.490000002</v>
      </c>
      <c r="D36" s="20">
        <f t="shared" ref="D36:F36" si="1">D35+D19+D21+D22+D24+D26+D20+D23+D33+D25+D27+D32+D28+D29+D30+D34+D31</f>
        <v>28045428.84</v>
      </c>
      <c r="E36" s="20">
        <f t="shared" si="1"/>
        <v>33222335.819999997</v>
      </c>
      <c r="F36" s="20">
        <f t="shared" si="1"/>
        <v>23860886</v>
      </c>
    </row>
    <row r="37" spans="1:6" x14ac:dyDescent="0.2">
      <c r="A37" s="27">
        <v>41204</v>
      </c>
      <c r="B37" s="29"/>
      <c r="C37" s="28"/>
      <c r="D37" s="28"/>
    </row>
    <row r="38" spans="1:6" x14ac:dyDescent="0.2">
      <c r="A38" s="27"/>
      <c r="B38" s="10"/>
      <c r="C38" s="10"/>
      <c r="D38" s="10"/>
    </row>
    <row r="40" spans="1:6" ht="38.25" x14ac:dyDescent="0.2">
      <c r="A40" s="6" t="s">
        <v>48</v>
      </c>
      <c r="B40" s="8">
        <v>2354053.71</v>
      </c>
      <c r="C40" s="10"/>
      <c r="D40" s="30" t="s">
        <v>60</v>
      </c>
      <c r="E40" s="10">
        <f>B43</f>
        <v>3076389.5299999937</v>
      </c>
    </row>
    <row r="41" spans="1:6" ht="38.25" x14ac:dyDescent="0.2">
      <c r="A41" s="7" t="s">
        <v>49</v>
      </c>
      <c r="B41" s="8">
        <f>E36</f>
        <v>33222335.819999997</v>
      </c>
      <c r="C41" s="10"/>
      <c r="D41" s="30" t="s">
        <v>61</v>
      </c>
      <c r="E41" s="10">
        <f>F36</f>
        <v>23860886</v>
      </c>
    </row>
    <row r="42" spans="1:6" ht="38.25" x14ac:dyDescent="0.2">
      <c r="A42" s="7" t="s">
        <v>50</v>
      </c>
      <c r="B42" s="8">
        <v>32500000</v>
      </c>
      <c r="C42" s="10"/>
      <c r="D42" s="30" t="s">
        <v>62</v>
      </c>
      <c r="E42" s="10">
        <f>E40+E41</f>
        <v>26937275.529999994</v>
      </c>
    </row>
    <row r="43" spans="1:6" ht="30" x14ac:dyDescent="0.2">
      <c r="A43" s="7" t="s">
        <v>51</v>
      </c>
      <c r="B43" s="8">
        <f>B40+B41-B42</f>
        <v>3076389.5299999937</v>
      </c>
      <c r="C43" s="10"/>
      <c r="D43" s="30" t="s">
        <v>36</v>
      </c>
      <c r="E43" s="10">
        <f>E40+E41-E42</f>
        <v>0</v>
      </c>
    </row>
  </sheetData>
  <mergeCells count="3">
    <mergeCell ref="A1:F1"/>
    <mergeCell ref="A2:F2"/>
    <mergeCell ref="A3:F3"/>
  </mergeCells>
  <pageMargins left="0.70866141732283472" right="1.299212598425197" top="0" bottom="0" header="0" footer="0.31496062992125984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2012п</vt:lpstr>
      <vt:lpstr>2012ут</vt:lpstr>
      <vt:lpstr>2012</vt:lpstr>
      <vt:lpstr>22.10.12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cp:lastPrinted>2012-10-22T09:13:26Z</cp:lastPrinted>
  <dcterms:created xsi:type="dcterms:W3CDTF">2008-01-22T09:40:02Z</dcterms:created>
  <dcterms:modified xsi:type="dcterms:W3CDTF">2012-10-22T09:13:52Z</dcterms:modified>
</cp:coreProperties>
</file>