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0" windowWidth="15480" windowHeight="11100"/>
  </bookViews>
  <sheets>
    <sheet name="Лист1" sheetId="1" r:id="rId1"/>
  </sheets>
  <definedNames>
    <definedName name="_xlnm.Print_Titles" localSheetId="0">Лист1!$11:$11</definedName>
  </definedNames>
  <calcPr calcId="124519" refMode="R1C1"/>
</workbook>
</file>

<file path=xl/calcChain.xml><?xml version="1.0" encoding="utf-8"?>
<calcChain xmlns="http://schemas.openxmlformats.org/spreadsheetml/2006/main">
  <c r="I13" i="1"/>
  <c r="I20"/>
  <c r="H21"/>
  <c r="I18"/>
  <c r="I19"/>
  <c r="H13"/>
  <c r="H20"/>
  <c r="I22"/>
  <c r="I24"/>
  <c r="I28"/>
  <c r="I46"/>
  <c r="I42" s="1"/>
  <c r="I41" s="1"/>
  <c r="J17"/>
  <c r="J32"/>
  <c r="J35"/>
  <c r="J37"/>
  <c r="J40"/>
  <c r="J44"/>
  <c r="J47"/>
  <c r="J50"/>
  <c r="J55"/>
  <c r="J58"/>
  <c r="H61" l="1"/>
  <c r="J61" s="1"/>
  <c r="H18" l="1"/>
  <c r="H25" l="1"/>
  <c r="H29"/>
  <c r="J29" s="1"/>
  <c r="H27"/>
  <c r="J27" s="1"/>
  <c r="H22"/>
  <c r="J22" s="1"/>
  <c r="H24" l="1"/>
  <c r="J24" s="1"/>
  <c r="J25"/>
  <c r="H26"/>
  <c r="J26" s="1"/>
  <c r="H28"/>
  <c r="J28" s="1"/>
  <c r="H46" l="1"/>
  <c r="J46" s="1"/>
  <c r="J23" l="1"/>
  <c r="H23"/>
  <c r="I36" l="1"/>
  <c r="J36" s="1"/>
  <c r="I34"/>
  <c r="I31"/>
  <c r="I33" l="1"/>
  <c r="I43"/>
  <c r="I39"/>
  <c r="I30"/>
  <c r="J20"/>
  <c r="I16"/>
  <c r="I49"/>
  <c r="H49"/>
  <c r="H48" s="1"/>
  <c r="I21" l="1"/>
  <c r="J21" s="1"/>
  <c r="I38"/>
  <c r="I48"/>
  <c r="J48" s="1"/>
  <c r="J49"/>
  <c r="I60"/>
  <c r="I54"/>
  <c r="I57"/>
  <c r="I56" l="1"/>
  <c r="I52" s="1"/>
  <c r="I53"/>
  <c r="I59"/>
  <c r="J18"/>
  <c r="J19"/>
  <c r="I51" l="1"/>
  <c r="I12" s="1"/>
  <c r="I15"/>
  <c r="I14" l="1"/>
  <c r="H16"/>
  <c r="J16" s="1"/>
  <c r="H34"/>
  <c r="J34" s="1"/>
  <c r="H31"/>
  <c r="J31" s="1"/>
  <c r="H39"/>
  <c r="J39" s="1"/>
  <c r="H43"/>
  <c r="J43" s="1"/>
  <c r="H54"/>
  <c r="J54" s="1"/>
  <c r="H57"/>
  <c r="J57" s="1"/>
  <c r="H60"/>
  <c r="J60" s="1"/>
  <c r="H33" l="1"/>
  <c r="H38"/>
  <c r="J38" s="1"/>
  <c r="H15"/>
  <c r="J15" s="1"/>
  <c r="H59"/>
  <c r="J59" s="1"/>
  <c r="H53"/>
  <c r="J53" s="1"/>
  <c r="H56"/>
  <c r="J56" s="1"/>
  <c r="H30" l="1"/>
  <c r="J30" s="1"/>
  <c r="J33"/>
  <c r="H52"/>
  <c r="H42"/>
  <c r="H14"/>
  <c r="J14" s="1"/>
  <c r="H51" l="1"/>
  <c r="J51" s="1"/>
  <c r="J52"/>
  <c r="H41"/>
  <c r="J42" l="1"/>
  <c r="H12"/>
  <c r="J41" l="1"/>
  <c r="J12"/>
  <c r="J13"/>
  <c r="H62"/>
  <c r="I62" l="1"/>
  <c r="J62" s="1"/>
</calcChain>
</file>

<file path=xl/sharedStrings.xml><?xml version="1.0" encoding="utf-8"?>
<sst xmlns="http://schemas.openxmlformats.org/spreadsheetml/2006/main" count="313" uniqueCount="123">
  <si>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</si>
  <si>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</si>
  <si>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</si>
  <si>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</si>
  <si>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</si>
  <si>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</si>
  <si>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</si>
  <si>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</si>
  <si>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</si>
  <si>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</si>
  <si>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</si>
  <si>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</si>
  <si>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</si>
  <si>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</si>
  <si>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</si>
  <si>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</si>
  <si>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</si>
  <si>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</si>
  <si>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</si>
  <si>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</si>
  <si>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</si>
  <si>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</si>
  <si>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</si>
  <si>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</si>
  <si>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</si>
  <si>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</si>
  <si>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</si>
  <si>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</si>
  <si>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</si>
  <si>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</si>
  <si>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</si>
  <si>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</si>
  <si>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</si>
  <si>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</si>
  <si>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</si>
  <si>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</si>
  <si>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</si>
  <si>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</si>
  <si>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</si>
  <si>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</si>
  <si>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</si>
  <si>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</si>
  <si>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</si>
  <si>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</si>
  <si>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</si>
  <si>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</si>
  <si>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</si>
  <si>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</si>
  <si>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</si>
  <si>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</si>
  <si>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</si>
  <si>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</si>
  <si>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</si>
  <si>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</si>
  <si>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</si>
  <si>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</si>
  <si>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</si>
  <si>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</si>
  <si>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</si>
  <si>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</si>
  <si>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</si>
  <si>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</si>
  <si>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</si>
  <si>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</si>
  <si>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</si>
  <si>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</si>
  <si>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(тыс.руб.)</t>
  </si>
  <si>
    <t>11105013</t>
  </si>
  <si>
    <t>00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</si>
  <si>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</si>
  <si>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</si>
  <si>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</si>
  <si>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</si>
  <si>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</si>
  <si>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</si>
  <si>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</si>
  <si>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</si>
  <si>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</si>
  <si>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</si>
  <si>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</si>
  <si>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</si>
  <si>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</si>
  <si>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</si>
  <si>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</si>
  <si>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</si>
  <si>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</si>
  <si>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</si>
  <si>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10302230</t>
  </si>
  <si>
    <t>10302240</t>
  </si>
  <si>
    <t>10302250</t>
  </si>
  <si>
    <t>10302260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</si>
  <si>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</si>
  <si>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</si>
  <si>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</si>
  <si>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</si>
  <si>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</si>
  <si>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</si>
  <si>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</si>
  <si>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2014 год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</si>
  <si>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</si>
  <si>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</si>
  <si>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</si>
  <si>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</si>
  <si>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</si>
  <si>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</si>
  <si>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</si>
  <si>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</si>
  <si>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</si>
  <si>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</si>
  <si>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</si>
  <si>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</si>
  <si>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от уплаты акцизов на дизельное топливо, зачисляемые в консолидированные бюджеты субъектов Российской Федерации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</si>
  <si>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</si>
  <si>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</si>
  <si>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</si>
  <si>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      к  решению поселкового Совета</t>
  </si>
  <si>
    <t xml:space="preserve">      Приложение № 2</t>
  </si>
  <si>
    <t xml:space="preserve">      депутатов от     .2015  №             р</t>
  </si>
  <si>
    <t xml:space="preserve">Доходы местного бюджета на 2014 год </t>
  </si>
  <si>
    <t xml:space="preserve">исполнено </t>
  </si>
  <si>
    <t>% исполнения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</si>
  <si>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</si>
  <si>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11406013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</si>
</sst>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?_р_._-;_-@_-"/>
  </numFmts>
  <fonts count="10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0" fontId="4" fillId="0" borderId="0" xfId="0" applyFont="1" applyAlignment="1"/>
    <xf numFmtId="164" fontId="4" fillId="0" borderId="1" xfId="2" applyNumberFormat="1" applyFont="1" applyBorder="1" applyAlignment="1">
      <alignment vertical="top"/>
    </xf>
    <xf numFmtId="164" fontId="4" fillId="0" borderId="3" xfId="2" applyNumberFormat="1" applyFont="1" applyBorder="1"/>
    <xf numFmtId="43" fontId="4" fillId="0" borderId="1" xfId="2" applyNumberFormat="1" applyFont="1" applyBorder="1"/>
    <xf numFmtId="164" fontId="4" fillId="0" borderId="1" xfId="2" applyNumberFormat="1" applyFont="1" applyBorder="1" applyAlignment="1">
      <alignment horizontal="right" vertical="top"/>
    </xf>
    <xf numFmtId="43" fontId="4" fillId="0" borderId="3" xfId="2" applyFont="1" applyBorder="1" applyAlignment="1">
      <alignment vertical="top"/>
    </xf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workbookViewId="0">
      <selection activeCell="I59" sqref="I59"/>
    </sheetView>
  </sheetViews>
  <sheetFormatPr defaultRowHeight="12.75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>
      <c r="H1" s="5" t="s">
        <v>116</v>
      </c>
      <c r="I1" s="5"/>
      <c r="J1" s="5"/>
    </row>
    <row r="2" spans="1:10" ht="18.75">
      <c r="H2" s="50" t="s">
        <v>115</v>
      </c>
      <c r="I2" s="50"/>
      <c r="J2" s="50"/>
    </row>
    <row r="3" spans="1:10" ht="18.75">
      <c r="H3" s="26" t="s">
        <v>117</v>
      </c>
      <c r="I3" s="26"/>
      <c r="J3" s="26"/>
    </row>
    <row r="4" spans="1:10" ht="13.5" customHeight="1">
      <c r="E4" s="9"/>
      <c r="F4" s="9"/>
      <c r="G4" s="9"/>
      <c r="H4" s="9"/>
    </row>
    <row r="5" spans="1:10" ht="29.25" customHeight="1">
      <c r="A5" s="45" t="s">
        <v>118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8.75">
      <c r="A6" s="5"/>
      <c r="B6" s="5"/>
      <c r="C6" s="5"/>
      <c r="D6" s="5"/>
      <c r="E6" s="5"/>
      <c r="F6" s="5"/>
      <c r="G6" s="5"/>
      <c r="H6" s="5"/>
    </row>
    <row r="7" spans="1:10" ht="20.25" customHeight="1">
      <c r="A7" s="44" t="s">
        <v>66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7.25" customHeight="1">
      <c r="A8" s="39" t="s">
        <v>3</v>
      </c>
      <c r="B8" s="42" t="s">
        <v>8</v>
      </c>
      <c r="C8" s="43"/>
      <c r="D8" s="43"/>
      <c r="E8" s="43"/>
      <c r="F8" s="43"/>
      <c r="G8" s="43"/>
      <c r="H8" s="36" t="s">
        <v>98</v>
      </c>
      <c r="I8" s="46" t="s">
        <v>119</v>
      </c>
      <c r="J8" s="47" t="s">
        <v>120</v>
      </c>
    </row>
    <row r="9" spans="1:10" ht="19.5" customHeight="1">
      <c r="A9" s="40"/>
      <c r="B9" s="34" t="s">
        <v>7</v>
      </c>
      <c r="C9" s="33" t="s">
        <v>6</v>
      </c>
      <c r="D9" s="33"/>
      <c r="E9" s="33"/>
      <c r="F9" s="33"/>
      <c r="G9" s="33"/>
      <c r="H9" s="37"/>
      <c r="I9" s="46"/>
      <c r="J9" s="48"/>
    </row>
    <row r="10" spans="1:10" ht="34.5" customHeight="1">
      <c r="A10" s="41"/>
      <c r="B10" s="35"/>
      <c r="C10" s="15" t="s">
        <v>0</v>
      </c>
      <c r="D10" s="18" t="s">
        <v>1</v>
      </c>
      <c r="E10" s="16" t="s">
        <v>2</v>
      </c>
      <c r="F10" s="19" t="s">
        <v>4</v>
      </c>
      <c r="G10" s="17" t="s">
        <v>5</v>
      </c>
      <c r="H10" s="38"/>
      <c r="I10" s="46"/>
      <c r="J10" s="49"/>
    </row>
    <row r="11" spans="1:10" ht="18.75">
      <c r="A11" s="12">
        <v>1</v>
      </c>
      <c r="B11" s="14">
        <v>2</v>
      </c>
      <c r="C11" s="32">
        <v>3</v>
      </c>
      <c r="D11" s="32"/>
      <c r="E11" s="32"/>
      <c r="F11" s="32"/>
      <c r="G11" s="32"/>
      <c r="H11" s="20">
        <v>4</v>
      </c>
      <c r="I11" s="25">
        <v>5</v>
      </c>
      <c r="J11" s="25">
        <v>6</v>
      </c>
    </row>
    <row r="12" spans="1:10" ht="18.75">
      <c r="A12" s="6" t="s">
        <v>9</v>
      </c>
      <c r="B12" s="13"/>
      <c r="C12" s="6"/>
      <c r="D12" s="6"/>
      <c r="E12" s="6"/>
      <c r="F12" s="6"/>
      <c r="G12" s="6"/>
      <c r="H12" s="28">
        <f>H13+H51</f>
        <v>19655.780239999996</v>
      </c>
      <c r="I12" s="21">
        <f>I13+I51</f>
        <v>19152.92164</v>
      </c>
      <c r="J12" s="31">
        <f>I12/H12*100</f>
        <v>97.441675711368276</v>
      </c>
    </row>
    <row r="13" spans="1:10" ht="37.5">
      <c r="A13" s="7"/>
      <c r="B13" s="4" t="s">
        <v>69</v>
      </c>
      <c r="C13" s="8" t="s">
        <v>70</v>
      </c>
      <c r="D13" s="8" t="s">
        <v>10</v>
      </c>
      <c r="E13" s="8" t="s">
        <v>68</v>
      </c>
      <c r="F13" s="8" t="s">
        <v>46</v>
      </c>
      <c r="G13" s="8" t="s">
        <v>70</v>
      </c>
      <c r="H13" s="27">
        <f>H14+H30+H38+H41+H20+H49</f>
        <v>15580.003999999997</v>
      </c>
      <c r="I13" s="22">
        <f>I14+I30+I38+I41+I20+I49+I45</f>
        <v>15077.145399999999</v>
      </c>
      <c r="J13" s="31">
        <f t="shared" ref="J13:J62" si="0">I13/H13*100</f>
        <v>96.772410328007624</v>
      </c>
    </row>
    <row r="14" spans="1:10" ht="37.5">
      <c r="A14" s="7"/>
      <c r="B14" s="4" t="s">
        <v>11</v>
      </c>
      <c r="C14" s="8" t="s">
        <v>17</v>
      </c>
      <c r="D14" s="8" t="s">
        <v>12</v>
      </c>
      <c r="E14" s="8" t="s">
        <v>68</v>
      </c>
      <c r="F14" s="8" t="s">
        <v>46</v>
      </c>
      <c r="G14" s="8" t="s">
        <v>70</v>
      </c>
      <c r="H14" s="22">
        <f>H15</f>
        <v>2036</v>
      </c>
      <c r="I14" s="22">
        <f t="shared" ref="I14" si="1">I15</f>
        <v>2185.42328</v>
      </c>
      <c r="J14" s="31">
        <f t="shared" si="0"/>
        <v>107.33906090373281</v>
      </c>
    </row>
    <row r="15" spans="1:10" ht="42.75" customHeight="1">
      <c r="A15" s="7"/>
      <c r="B15" s="4" t="s">
        <v>13</v>
      </c>
      <c r="C15" s="8" t="s">
        <v>17</v>
      </c>
      <c r="D15" s="8" t="s">
        <v>14</v>
      </c>
      <c r="E15" s="8" t="s">
        <v>18</v>
      </c>
      <c r="F15" s="8" t="s">
        <v>46</v>
      </c>
      <c r="G15" s="8" t="s">
        <v>19</v>
      </c>
      <c r="H15" s="22">
        <f>H16+H18</f>
        <v>2036</v>
      </c>
      <c r="I15" s="22">
        <f t="shared" ref="I15" si="2">I16+I18</f>
        <v>2185.42328</v>
      </c>
      <c r="J15" s="31">
        <f t="shared" si="0"/>
        <v>107.33906090373281</v>
      </c>
    </row>
    <row r="16" spans="1:10" ht="202.5" customHeight="1">
      <c r="A16" s="7"/>
      <c r="B16" s="11" t="s">
        <v>82</v>
      </c>
      <c r="C16" s="8" t="s">
        <v>17</v>
      </c>
      <c r="D16" s="8" t="s">
        <v>71</v>
      </c>
      <c r="E16" s="8" t="s">
        <v>18</v>
      </c>
      <c r="F16" s="8" t="s">
        <v>46</v>
      </c>
      <c r="G16" s="8" t="s">
        <v>19</v>
      </c>
      <c r="H16" s="22">
        <f>H17</f>
        <v>2030.3</v>
      </c>
      <c r="I16" s="22">
        <f t="shared" ref="I16" si="3">I17</f>
        <v>2176.7471799999998</v>
      </c>
      <c r="J16" s="31">
        <f t="shared" si="0"/>
        <v>107.21308082549376</v>
      </c>
    </row>
    <row r="17" spans="1:10" ht="196.5" customHeight="1">
      <c r="A17" s="7">
        <v>1</v>
      </c>
      <c r="B17" s="11" t="s">
        <v>82</v>
      </c>
      <c r="C17" s="8" t="s">
        <v>17</v>
      </c>
      <c r="D17" s="8" t="s">
        <v>71</v>
      </c>
      <c r="E17" s="8" t="s">
        <v>18</v>
      </c>
      <c r="F17" s="8" t="s">
        <v>16</v>
      </c>
      <c r="G17" s="8" t="s">
        <v>19</v>
      </c>
      <c r="H17" s="22">
        <v>2030.3</v>
      </c>
      <c r="I17" s="23">
        <v>2176.7471799999998</v>
      </c>
      <c r="J17" s="31">
        <f t="shared" si="0"/>
        <v>107.21308082549376</v>
      </c>
    </row>
    <row r="18" spans="1:10" ht="300">
      <c r="A18" s="7"/>
      <c r="B18" s="4" t="s">
        <v>84</v>
      </c>
      <c r="C18" s="8" t="s">
        <v>17</v>
      </c>
      <c r="D18" s="8" t="s">
        <v>15</v>
      </c>
      <c r="E18" s="8" t="s">
        <v>18</v>
      </c>
      <c r="F18" s="8" t="s">
        <v>46</v>
      </c>
      <c r="G18" s="8" t="s">
        <v>19</v>
      </c>
      <c r="H18" s="22">
        <f>H19</f>
        <v>5.7</v>
      </c>
      <c r="I18" s="23">
        <f>I19</f>
        <v>8.6760999999999999</v>
      </c>
      <c r="J18" s="31">
        <f t="shared" si="0"/>
        <v>152.21228070175439</v>
      </c>
    </row>
    <row r="19" spans="1:10" ht="304.5" customHeight="1">
      <c r="A19" s="7">
        <v>2</v>
      </c>
      <c r="B19" s="11" t="s">
        <v>80</v>
      </c>
      <c r="C19" s="8" t="s">
        <v>17</v>
      </c>
      <c r="D19" s="8" t="s">
        <v>15</v>
      </c>
      <c r="E19" s="8" t="s">
        <v>18</v>
      </c>
      <c r="F19" s="8" t="s">
        <v>16</v>
      </c>
      <c r="G19" s="8" t="s">
        <v>19</v>
      </c>
      <c r="H19" s="22">
        <v>5.7</v>
      </c>
      <c r="I19" s="23">
        <f>6.62152+2.05458</f>
        <v>8.6760999999999999</v>
      </c>
      <c r="J19" s="31">
        <f t="shared" si="0"/>
        <v>152.21228070175439</v>
      </c>
    </row>
    <row r="20" spans="1:10" ht="107.25" customHeight="1">
      <c r="A20" s="7"/>
      <c r="B20" s="11" t="s">
        <v>94</v>
      </c>
      <c r="C20" s="8" t="s">
        <v>105</v>
      </c>
      <c r="D20" s="8" t="s">
        <v>96</v>
      </c>
      <c r="E20" s="8" t="s">
        <v>68</v>
      </c>
      <c r="F20" s="8" t="s">
        <v>46</v>
      </c>
      <c r="G20" s="8" t="s">
        <v>70</v>
      </c>
      <c r="H20" s="22">
        <f>H22+H24+H26+H28</f>
        <v>284.8</v>
      </c>
      <c r="I20" s="22">
        <f>I22+I24+I26+I28</f>
        <v>253.56540000000001</v>
      </c>
      <c r="J20" s="31">
        <f t="shared" si="0"/>
        <v>89.032794943820221</v>
      </c>
    </row>
    <row r="21" spans="1:10" ht="90.75" customHeight="1">
      <c r="A21" s="7"/>
      <c r="B21" s="11" t="s">
        <v>97</v>
      </c>
      <c r="C21" s="8" t="s">
        <v>105</v>
      </c>
      <c r="D21" s="8" t="s">
        <v>95</v>
      </c>
      <c r="E21" s="8" t="s">
        <v>18</v>
      </c>
      <c r="F21" s="8" t="s">
        <v>46</v>
      </c>
      <c r="G21" s="8" t="s">
        <v>19</v>
      </c>
      <c r="H21" s="22">
        <f>H20</f>
        <v>284.8</v>
      </c>
      <c r="I21" s="22">
        <f t="shared" ref="I21" si="4">I20</f>
        <v>253.56540000000001</v>
      </c>
      <c r="J21" s="31">
        <f t="shared" si="0"/>
        <v>89.032794943820221</v>
      </c>
    </row>
    <row r="22" spans="1:10" ht="122.25" customHeight="1">
      <c r="A22" s="7"/>
      <c r="B22" s="11" t="s">
        <v>111</v>
      </c>
      <c r="C22" s="8" t="s">
        <v>105</v>
      </c>
      <c r="D22" s="8" t="s">
        <v>87</v>
      </c>
      <c r="E22" s="8" t="s">
        <v>18</v>
      </c>
      <c r="F22" s="8" t="s">
        <v>46</v>
      </c>
      <c r="G22" s="8" t="s">
        <v>19</v>
      </c>
      <c r="H22" s="22">
        <f>125.2-15.7</f>
        <v>109.5</v>
      </c>
      <c r="I22" s="23">
        <f>I23</f>
        <v>95.699939999999998</v>
      </c>
      <c r="J22" s="31">
        <f t="shared" si="0"/>
        <v>87.397205479452055</v>
      </c>
    </row>
    <row r="23" spans="1:10" ht="192.75" customHeight="1">
      <c r="A23" s="7">
        <v>3</v>
      </c>
      <c r="B23" s="11" t="s">
        <v>110</v>
      </c>
      <c r="C23" s="8" t="s">
        <v>105</v>
      </c>
      <c r="D23" s="8" t="s">
        <v>87</v>
      </c>
      <c r="E23" s="8" t="s">
        <v>18</v>
      </c>
      <c r="F23" s="8" t="s">
        <v>16</v>
      </c>
      <c r="G23" s="8" t="s">
        <v>19</v>
      </c>
      <c r="H23" s="22">
        <f>H22</f>
        <v>109.5</v>
      </c>
      <c r="I23" s="22">
        <v>95.699939999999998</v>
      </c>
      <c r="J23" s="31">
        <f t="shared" si="0"/>
        <v>87.397205479452055</v>
      </c>
    </row>
    <row r="24" spans="1:10" ht="159.75" customHeight="1">
      <c r="A24" s="7"/>
      <c r="B24" s="11" t="s">
        <v>91</v>
      </c>
      <c r="C24" s="8" t="s">
        <v>105</v>
      </c>
      <c r="D24" s="8" t="s">
        <v>88</v>
      </c>
      <c r="E24" s="8" t="s">
        <v>18</v>
      </c>
      <c r="F24" s="8" t="s">
        <v>46</v>
      </c>
      <c r="G24" s="8" t="s">
        <v>19</v>
      </c>
      <c r="H24" s="22">
        <f>H25</f>
        <v>2.3000000000000003</v>
      </c>
      <c r="I24" s="23">
        <f>I25</f>
        <v>2.15564</v>
      </c>
      <c r="J24" s="31">
        <f t="shared" si="0"/>
        <v>93.723478260869555</v>
      </c>
    </row>
    <row r="25" spans="1:10" ht="229.5" customHeight="1">
      <c r="A25" s="7">
        <v>4</v>
      </c>
      <c r="B25" s="11" t="s">
        <v>112</v>
      </c>
      <c r="C25" s="8" t="s">
        <v>105</v>
      </c>
      <c r="D25" s="8" t="s">
        <v>88</v>
      </c>
      <c r="E25" s="8" t="s">
        <v>18</v>
      </c>
      <c r="F25" s="8" t="s">
        <v>16</v>
      </c>
      <c r="G25" s="8" t="s">
        <v>19</v>
      </c>
      <c r="H25" s="22">
        <f>2.6-0.3</f>
        <v>2.3000000000000003</v>
      </c>
      <c r="I25" s="23">
        <v>2.15564</v>
      </c>
      <c r="J25" s="31">
        <f t="shared" si="0"/>
        <v>93.723478260869555</v>
      </c>
    </row>
    <row r="26" spans="1:10" ht="163.5" customHeight="1">
      <c r="A26" s="7"/>
      <c r="B26" s="11" t="s">
        <v>92</v>
      </c>
      <c r="C26" s="8" t="s">
        <v>105</v>
      </c>
      <c r="D26" s="8" t="s">
        <v>89</v>
      </c>
      <c r="E26" s="8" t="s">
        <v>18</v>
      </c>
      <c r="F26" s="8" t="s">
        <v>46</v>
      </c>
      <c r="G26" s="8" t="s">
        <v>19</v>
      </c>
      <c r="H26" s="22">
        <f>H27</f>
        <v>162.5</v>
      </c>
      <c r="I26" s="23">
        <v>163.94501</v>
      </c>
      <c r="J26" s="31">
        <f t="shared" si="0"/>
        <v>100.88923692307692</v>
      </c>
    </row>
    <row r="27" spans="1:10" ht="190.5" customHeight="1">
      <c r="A27" s="7">
        <v>5</v>
      </c>
      <c r="B27" s="11" t="s">
        <v>113</v>
      </c>
      <c r="C27" s="8" t="s">
        <v>105</v>
      </c>
      <c r="D27" s="8" t="s">
        <v>89</v>
      </c>
      <c r="E27" s="8" t="s">
        <v>18</v>
      </c>
      <c r="F27" s="8" t="s">
        <v>16</v>
      </c>
      <c r="G27" s="8" t="s">
        <v>19</v>
      </c>
      <c r="H27" s="22">
        <f>202.7-40.2</f>
        <v>162.5</v>
      </c>
      <c r="I27" s="23">
        <v>163.94501</v>
      </c>
      <c r="J27" s="31">
        <f t="shared" si="0"/>
        <v>100.88923692307692</v>
      </c>
    </row>
    <row r="28" spans="1:10" ht="150" customHeight="1">
      <c r="A28" s="7"/>
      <c r="B28" s="11" t="s">
        <v>93</v>
      </c>
      <c r="C28" s="8" t="s">
        <v>105</v>
      </c>
      <c r="D28" s="8" t="s">
        <v>90</v>
      </c>
      <c r="E28" s="8" t="s">
        <v>18</v>
      </c>
      <c r="F28" s="8" t="s">
        <v>46</v>
      </c>
      <c r="G28" s="8" t="s">
        <v>19</v>
      </c>
      <c r="H28" s="22">
        <f>H29</f>
        <v>10.5</v>
      </c>
      <c r="I28" s="23">
        <f>I29</f>
        <v>-8.2351899999999993</v>
      </c>
      <c r="J28" s="31">
        <f t="shared" si="0"/>
        <v>-78.430380952380958</v>
      </c>
    </row>
    <row r="29" spans="1:10" ht="198.75" customHeight="1">
      <c r="A29" s="7">
        <v>6</v>
      </c>
      <c r="B29" s="11" t="s">
        <v>114</v>
      </c>
      <c r="C29" s="8" t="s">
        <v>105</v>
      </c>
      <c r="D29" s="8" t="s">
        <v>90</v>
      </c>
      <c r="E29" s="8" t="s">
        <v>18</v>
      </c>
      <c r="F29" s="8" t="s">
        <v>16</v>
      </c>
      <c r="G29" s="8" t="s">
        <v>19</v>
      </c>
      <c r="H29" s="22">
        <f>11.6-1.1</f>
        <v>10.5</v>
      </c>
      <c r="I29" s="23">
        <v>-8.2351899999999993</v>
      </c>
      <c r="J29" s="31">
        <f t="shared" si="0"/>
        <v>-78.430380952380958</v>
      </c>
    </row>
    <row r="30" spans="1:10" ht="18.75">
      <c r="A30" s="7"/>
      <c r="B30" s="4" t="s">
        <v>20</v>
      </c>
      <c r="C30" s="8" t="s">
        <v>70</v>
      </c>
      <c r="D30" s="8" t="s">
        <v>21</v>
      </c>
      <c r="E30" s="8" t="s">
        <v>68</v>
      </c>
      <c r="F30" s="8" t="s">
        <v>106</v>
      </c>
      <c r="G30" s="8" t="s">
        <v>70</v>
      </c>
      <c r="H30" s="22">
        <f>H31+H33</f>
        <v>470</v>
      </c>
      <c r="I30" s="22">
        <f t="shared" ref="I30" si="5">I31+I33</f>
        <v>479.20408999999995</v>
      </c>
      <c r="J30" s="31">
        <f t="shared" si="0"/>
        <v>101.95831702127659</v>
      </c>
    </row>
    <row r="31" spans="1:10" ht="37.5">
      <c r="A31" s="7"/>
      <c r="B31" s="4" t="s">
        <v>22</v>
      </c>
      <c r="C31" s="8" t="s">
        <v>17</v>
      </c>
      <c r="D31" s="8" t="s">
        <v>23</v>
      </c>
      <c r="E31" s="8" t="s">
        <v>68</v>
      </c>
      <c r="F31" s="8" t="s">
        <v>46</v>
      </c>
      <c r="G31" s="8" t="s">
        <v>19</v>
      </c>
      <c r="H31" s="22">
        <f>H32</f>
        <v>236</v>
      </c>
      <c r="I31" s="22">
        <f t="shared" ref="I31" si="6">I32</f>
        <v>244.37289999999999</v>
      </c>
      <c r="J31" s="31">
        <f t="shared" si="0"/>
        <v>103.54783898305084</v>
      </c>
    </row>
    <row r="32" spans="1:10" ht="120.75" customHeight="1">
      <c r="A32" s="7"/>
      <c r="B32" s="4" t="s">
        <v>72</v>
      </c>
      <c r="C32" s="8" t="s">
        <v>17</v>
      </c>
      <c r="D32" s="8" t="s">
        <v>24</v>
      </c>
      <c r="E32" s="8" t="s">
        <v>25</v>
      </c>
      <c r="F32" s="8" t="s">
        <v>16</v>
      </c>
      <c r="G32" s="8" t="s">
        <v>19</v>
      </c>
      <c r="H32" s="22">
        <v>236</v>
      </c>
      <c r="I32" s="23">
        <v>244.37289999999999</v>
      </c>
      <c r="J32" s="31">
        <f t="shared" si="0"/>
        <v>103.54783898305084</v>
      </c>
    </row>
    <row r="33" spans="1:10" ht="27.75" customHeight="1">
      <c r="A33" s="7"/>
      <c r="B33" s="4" t="s">
        <v>26</v>
      </c>
      <c r="C33" s="8" t="s">
        <v>17</v>
      </c>
      <c r="D33" s="8" t="s">
        <v>27</v>
      </c>
      <c r="E33" s="8" t="s">
        <v>68</v>
      </c>
      <c r="F33" s="8" t="s">
        <v>46</v>
      </c>
      <c r="G33" s="8" t="s">
        <v>19</v>
      </c>
      <c r="H33" s="22">
        <f>H34+H36</f>
        <v>234</v>
      </c>
      <c r="I33" s="22">
        <f t="shared" ref="I33" si="7">I34+I36</f>
        <v>234.83118999999999</v>
      </c>
      <c r="J33" s="31">
        <f t="shared" si="0"/>
        <v>100.35520940170939</v>
      </c>
    </row>
    <row r="34" spans="1:10" ht="103.5" customHeight="1">
      <c r="A34" s="7"/>
      <c r="B34" s="4" t="s">
        <v>28</v>
      </c>
      <c r="C34" s="8" t="s">
        <v>17</v>
      </c>
      <c r="D34" s="8" t="s">
        <v>29</v>
      </c>
      <c r="E34" s="8" t="s">
        <v>68</v>
      </c>
      <c r="F34" s="8" t="s">
        <v>46</v>
      </c>
      <c r="G34" s="8" t="s">
        <v>19</v>
      </c>
      <c r="H34" s="22">
        <f>H35</f>
        <v>182</v>
      </c>
      <c r="I34" s="23">
        <f>I35</f>
        <v>182.71511000000001</v>
      </c>
      <c r="J34" s="31">
        <f t="shared" si="0"/>
        <v>100.3929175824176</v>
      </c>
    </row>
    <row r="35" spans="1:10" ht="183" customHeight="1">
      <c r="A35" s="7">
        <v>8</v>
      </c>
      <c r="B35" s="4" t="s">
        <v>73</v>
      </c>
      <c r="C35" s="8" t="s">
        <v>17</v>
      </c>
      <c r="D35" s="8" t="s">
        <v>30</v>
      </c>
      <c r="E35" s="8" t="s">
        <v>25</v>
      </c>
      <c r="F35" s="8" t="s">
        <v>16</v>
      </c>
      <c r="G35" s="8" t="s">
        <v>19</v>
      </c>
      <c r="H35" s="22">
        <v>182</v>
      </c>
      <c r="I35" s="23">
        <v>182.71511000000001</v>
      </c>
      <c r="J35" s="31">
        <f t="shared" si="0"/>
        <v>100.3929175824176</v>
      </c>
    </row>
    <row r="36" spans="1:10" ht="108" customHeight="1">
      <c r="A36" s="7"/>
      <c r="B36" s="4" t="s">
        <v>31</v>
      </c>
      <c r="C36" s="8" t="s">
        <v>17</v>
      </c>
      <c r="D36" s="8" t="s">
        <v>32</v>
      </c>
      <c r="E36" s="8" t="s">
        <v>68</v>
      </c>
      <c r="F36" s="8" t="s">
        <v>46</v>
      </c>
      <c r="G36" s="8" t="s">
        <v>19</v>
      </c>
      <c r="H36" s="22">
        <v>52</v>
      </c>
      <c r="I36" s="23">
        <f>I37</f>
        <v>52.116079999999997</v>
      </c>
      <c r="J36" s="31">
        <f t="shared" si="0"/>
        <v>100.22323076923077</v>
      </c>
    </row>
    <row r="37" spans="1:10" ht="186" customHeight="1">
      <c r="A37" s="7">
        <v>9</v>
      </c>
      <c r="B37" s="11" t="s">
        <v>74</v>
      </c>
      <c r="C37" s="8" t="s">
        <v>17</v>
      </c>
      <c r="D37" s="8" t="s">
        <v>33</v>
      </c>
      <c r="E37" s="8" t="s">
        <v>25</v>
      </c>
      <c r="F37" s="8" t="s">
        <v>16</v>
      </c>
      <c r="G37" s="8" t="s">
        <v>19</v>
      </c>
      <c r="H37" s="22">
        <v>52</v>
      </c>
      <c r="I37" s="23">
        <v>52.116079999999997</v>
      </c>
      <c r="J37" s="31">
        <f t="shared" si="0"/>
        <v>100.22323076923077</v>
      </c>
    </row>
    <row r="38" spans="1:10" ht="37.5" customHeight="1">
      <c r="A38" s="7"/>
      <c r="B38" s="4" t="s">
        <v>34</v>
      </c>
      <c r="C38" s="8" t="s">
        <v>70</v>
      </c>
      <c r="D38" s="8" t="s">
        <v>35</v>
      </c>
      <c r="E38" s="8" t="s">
        <v>68</v>
      </c>
      <c r="F38" s="8" t="s">
        <v>46</v>
      </c>
      <c r="G38" s="8" t="s">
        <v>70</v>
      </c>
      <c r="H38" s="22">
        <f>H39</f>
        <v>127.2</v>
      </c>
      <c r="I38" s="22">
        <f t="shared" ref="I38:I39" si="8">I39</f>
        <v>145.5</v>
      </c>
      <c r="J38" s="31">
        <f t="shared" si="0"/>
        <v>114.38679245283019</v>
      </c>
    </row>
    <row r="39" spans="1:10" ht="124.5" customHeight="1">
      <c r="A39" s="7"/>
      <c r="B39" s="4" t="s">
        <v>36</v>
      </c>
      <c r="C39" s="8" t="s">
        <v>40</v>
      </c>
      <c r="D39" s="8" t="s">
        <v>37</v>
      </c>
      <c r="E39" s="8" t="s">
        <v>18</v>
      </c>
      <c r="F39" s="8" t="s">
        <v>46</v>
      </c>
      <c r="G39" s="8" t="s">
        <v>19</v>
      </c>
      <c r="H39" s="22">
        <f>H40</f>
        <v>127.2</v>
      </c>
      <c r="I39" s="22">
        <f t="shared" si="8"/>
        <v>145.5</v>
      </c>
      <c r="J39" s="31">
        <f t="shared" si="0"/>
        <v>114.38679245283019</v>
      </c>
    </row>
    <row r="40" spans="1:10" ht="206.25">
      <c r="A40" s="7">
        <v>10</v>
      </c>
      <c r="B40" s="4" t="s">
        <v>38</v>
      </c>
      <c r="C40" s="8" t="s">
        <v>40</v>
      </c>
      <c r="D40" s="8" t="s">
        <v>39</v>
      </c>
      <c r="E40" s="8" t="s">
        <v>18</v>
      </c>
      <c r="F40" s="8" t="s">
        <v>16</v>
      </c>
      <c r="G40" s="8" t="s">
        <v>19</v>
      </c>
      <c r="H40" s="22">
        <v>127.2</v>
      </c>
      <c r="I40" s="23">
        <v>145.5</v>
      </c>
      <c r="J40" s="31">
        <f t="shared" si="0"/>
        <v>114.38679245283019</v>
      </c>
    </row>
    <row r="41" spans="1:10" ht="139.5" customHeight="1">
      <c r="A41" s="7"/>
      <c r="B41" s="4" t="s">
        <v>41</v>
      </c>
      <c r="C41" s="8" t="s">
        <v>70</v>
      </c>
      <c r="D41" s="8" t="s">
        <v>42</v>
      </c>
      <c r="E41" s="8" t="s">
        <v>68</v>
      </c>
      <c r="F41" s="8" t="s">
        <v>46</v>
      </c>
      <c r="G41" s="8" t="s">
        <v>70</v>
      </c>
      <c r="H41" s="27">
        <f>H42</f>
        <v>12661.503999999999</v>
      </c>
      <c r="I41" s="22">
        <f>I42</f>
        <v>12009.283739999999</v>
      </c>
      <c r="J41" s="31">
        <f t="shared" si="0"/>
        <v>94.84879316074931</v>
      </c>
    </row>
    <row r="42" spans="1:10" ht="237" customHeight="1">
      <c r="A42" s="7"/>
      <c r="B42" s="4" t="s">
        <v>75</v>
      </c>
      <c r="C42" s="8" t="s">
        <v>104</v>
      </c>
      <c r="D42" s="8" t="s">
        <v>43</v>
      </c>
      <c r="E42" s="8" t="s">
        <v>68</v>
      </c>
      <c r="F42" s="8" t="s">
        <v>46</v>
      </c>
      <c r="G42" s="8" t="s">
        <v>47</v>
      </c>
      <c r="H42" s="27">
        <f>H43+H46</f>
        <v>12661.503999999999</v>
      </c>
      <c r="I42" s="22">
        <f>I43+I46</f>
        <v>12009.283739999999</v>
      </c>
      <c r="J42" s="31">
        <f t="shared" si="0"/>
        <v>94.84879316074931</v>
      </c>
    </row>
    <row r="43" spans="1:10" ht="177" customHeight="1">
      <c r="A43" s="7"/>
      <c r="B43" s="4" t="s">
        <v>44</v>
      </c>
      <c r="C43" s="8" t="s">
        <v>104</v>
      </c>
      <c r="D43" s="8" t="s">
        <v>45</v>
      </c>
      <c r="E43" s="8" t="s">
        <v>68</v>
      </c>
      <c r="F43" s="8" t="s">
        <v>46</v>
      </c>
      <c r="G43" s="8" t="s">
        <v>47</v>
      </c>
      <c r="H43" s="27">
        <f>H44</f>
        <v>11654.204</v>
      </c>
      <c r="I43" s="22">
        <f t="shared" ref="I43" si="9">I44</f>
        <v>10937.93327</v>
      </c>
      <c r="J43" s="31">
        <f t="shared" si="0"/>
        <v>93.853971236473981</v>
      </c>
    </row>
    <row r="44" spans="1:10" ht="183.75" customHeight="1">
      <c r="A44" s="7">
        <v>11</v>
      </c>
      <c r="B44" s="4" t="s">
        <v>83</v>
      </c>
      <c r="C44" s="8" t="s">
        <v>104</v>
      </c>
      <c r="D44" s="8" t="s">
        <v>67</v>
      </c>
      <c r="E44" s="8" t="s">
        <v>25</v>
      </c>
      <c r="F44" s="8" t="s">
        <v>46</v>
      </c>
      <c r="G44" s="8" t="s">
        <v>47</v>
      </c>
      <c r="H44" s="27">
        <v>11654.204</v>
      </c>
      <c r="I44" s="23">
        <v>10937.93327</v>
      </c>
      <c r="J44" s="31">
        <f t="shared" si="0"/>
        <v>93.853971236473981</v>
      </c>
    </row>
    <row r="45" spans="1:10" ht="183.75" customHeight="1">
      <c r="A45" s="7"/>
      <c r="B45" s="4" t="s">
        <v>121</v>
      </c>
      <c r="C45" s="8" t="s">
        <v>104</v>
      </c>
      <c r="D45" s="8" t="s">
        <v>122</v>
      </c>
      <c r="E45" s="8" t="s">
        <v>25</v>
      </c>
      <c r="F45" s="8" t="s">
        <v>46</v>
      </c>
      <c r="G45" s="8" t="s">
        <v>100</v>
      </c>
      <c r="H45" s="27">
        <v>0</v>
      </c>
      <c r="I45" s="23">
        <v>3.6688900000000002</v>
      </c>
      <c r="J45" s="31"/>
    </row>
    <row r="46" spans="1:10" ht="231.75" customHeight="1">
      <c r="A46" s="7"/>
      <c r="B46" s="4" t="s">
        <v>85</v>
      </c>
      <c r="C46" s="8" t="s">
        <v>40</v>
      </c>
      <c r="D46" s="8" t="s">
        <v>48</v>
      </c>
      <c r="E46" s="8" t="s">
        <v>68</v>
      </c>
      <c r="F46" s="8" t="s">
        <v>46</v>
      </c>
      <c r="G46" s="8" t="s">
        <v>47</v>
      </c>
      <c r="H46" s="22">
        <f>H47</f>
        <v>1007.3</v>
      </c>
      <c r="I46" s="23">
        <f>I47</f>
        <v>1071.3504700000001</v>
      </c>
      <c r="J46" s="31">
        <f t="shared" si="0"/>
        <v>106.35862900823987</v>
      </c>
    </row>
    <row r="47" spans="1:10" ht="168.75">
      <c r="A47" s="7">
        <v>12</v>
      </c>
      <c r="B47" s="4" t="s">
        <v>86</v>
      </c>
      <c r="C47" s="8" t="s">
        <v>40</v>
      </c>
      <c r="D47" s="8" t="s">
        <v>49</v>
      </c>
      <c r="E47" s="8" t="s">
        <v>25</v>
      </c>
      <c r="F47" s="8" t="s">
        <v>46</v>
      </c>
      <c r="G47" s="8" t="s">
        <v>47</v>
      </c>
      <c r="H47" s="22">
        <v>1007.3</v>
      </c>
      <c r="I47" s="23">
        <v>1071.3504700000001</v>
      </c>
      <c r="J47" s="31">
        <f t="shared" si="0"/>
        <v>106.35862900823987</v>
      </c>
    </row>
    <row r="48" spans="1:10" ht="47.25" customHeight="1">
      <c r="A48" s="7"/>
      <c r="B48" s="4" t="s">
        <v>109</v>
      </c>
      <c r="C48" s="8" t="s">
        <v>40</v>
      </c>
      <c r="D48" s="8" t="s">
        <v>107</v>
      </c>
      <c r="E48" s="8" t="s">
        <v>68</v>
      </c>
      <c r="F48" s="8" t="s">
        <v>46</v>
      </c>
      <c r="G48" s="8" t="s">
        <v>70</v>
      </c>
      <c r="H48" s="22">
        <f>H49</f>
        <v>0.5</v>
      </c>
      <c r="I48" s="22">
        <f t="shared" ref="I48" si="10">I49</f>
        <v>0.5</v>
      </c>
      <c r="J48" s="31">
        <f t="shared" si="0"/>
        <v>100</v>
      </c>
    </row>
    <row r="49" spans="1:10" ht="112.5">
      <c r="A49" s="7"/>
      <c r="B49" s="4" t="s">
        <v>103</v>
      </c>
      <c r="C49" s="8" t="s">
        <v>40</v>
      </c>
      <c r="D49" s="8" t="s">
        <v>108</v>
      </c>
      <c r="E49" s="8" t="s">
        <v>101</v>
      </c>
      <c r="F49" s="8" t="s">
        <v>46</v>
      </c>
      <c r="G49" s="8" t="s">
        <v>100</v>
      </c>
      <c r="H49" s="22">
        <f>H50</f>
        <v>0.5</v>
      </c>
      <c r="I49" s="23">
        <f>I50</f>
        <v>0.5</v>
      </c>
      <c r="J49" s="31">
        <f t="shared" si="0"/>
        <v>100</v>
      </c>
    </row>
    <row r="50" spans="1:10" ht="131.25">
      <c r="A50" s="7">
        <v>13</v>
      </c>
      <c r="B50" s="4" t="s">
        <v>99</v>
      </c>
      <c r="C50" s="8" t="s">
        <v>40</v>
      </c>
      <c r="D50" s="8" t="s">
        <v>102</v>
      </c>
      <c r="E50" s="8" t="s">
        <v>101</v>
      </c>
      <c r="F50" s="8" t="s">
        <v>46</v>
      </c>
      <c r="G50" s="8" t="s">
        <v>100</v>
      </c>
      <c r="H50" s="22">
        <v>0.5</v>
      </c>
      <c r="I50" s="23">
        <v>0.5</v>
      </c>
      <c r="J50" s="31">
        <f t="shared" si="0"/>
        <v>100</v>
      </c>
    </row>
    <row r="51" spans="1:10" ht="37.5">
      <c r="A51" s="7"/>
      <c r="B51" s="4" t="s">
        <v>50</v>
      </c>
      <c r="C51" s="8" t="s">
        <v>70</v>
      </c>
      <c r="D51" s="8" t="s">
        <v>51</v>
      </c>
      <c r="E51" s="8" t="s">
        <v>68</v>
      </c>
      <c r="F51" s="8" t="s">
        <v>46</v>
      </c>
      <c r="G51" s="8" t="s">
        <v>70</v>
      </c>
      <c r="H51" s="27">
        <f>H52</f>
        <v>4075.7762400000001</v>
      </c>
      <c r="I51" s="22">
        <f t="shared" ref="I51" si="11">I52</f>
        <v>4075.7762399999997</v>
      </c>
      <c r="J51" s="31">
        <f t="shared" si="0"/>
        <v>99.999999999999986</v>
      </c>
    </row>
    <row r="52" spans="1:10" ht="96" customHeight="1">
      <c r="A52" s="7"/>
      <c r="B52" s="4" t="s">
        <v>52</v>
      </c>
      <c r="C52" s="8" t="s">
        <v>70</v>
      </c>
      <c r="D52" s="8" t="s">
        <v>53</v>
      </c>
      <c r="E52" s="8" t="s">
        <v>68</v>
      </c>
      <c r="F52" s="8" t="s">
        <v>46</v>
      </c>
      <c r="G52" s="8" t="s">
        <v>70</v>
      </c>
      <c r="H52" s="27">
        <f>H53+H56+H59</f>
        <v>4075.7762400000001</v>
      </c>
      <c r="I52" s="22">
        <f>I53+I56+I59</f>
        <v>4075.7762399999997</v>
      </c>
      <c r="J52" s="31">
        <f t="shared" si="0"/>
        <v>99.999999999999986</v>
      </c>
    </row>
    <row r="53" spans="1:10" ht="66.75" customHeight="1">
      <c r="A53" s="7"/>
      <c r="B53" s="4" t="s">
        <v>54</v>
      </c>
      <c r="C53" s="8" t="s">
        <v>40</v>
      </c>
      <c r="D53" s="8" t="s">
        <v>55</v>
      </c>
      <c r="E53" s="8" t="s">
        <v>68</v>
      </c>
      <c r="F53" s="8" t="s">
        <v>46</v>
      </c>
      <c r="G53" s="8" t="s">
        <v>58</v>
      </c>
      <c r="H53" s="22">
        <f t="shared" ref="H53:I54" si="12">H54</f>
        <v>458</v>
      </c>
      <c r="I53" s="23">
        <f t="shared" si="12"/>
        <v>458</v>
      </c>
      <c r="J53" s="31">
        <f t="shared" si="0"/>
        <v>100</v>
      </c>
    </row>
    <row r="54" spans="1:10" ht="45.75" customHeight="1">
      <c r="A54" s="7"/>
      <c r="B54" s="4" t="s">
        <v>56</v>
      </c>
      <c r="C54" s="8" t="s">
        <v>40</v>
      </c>
      <c r="D54" s="8" t="s">
        <v>57</v>
      </c>
      <c r="E54" s="8" t="s">
        <v>76</v>
      </c>
      <c r="F54" s="8" t="s">
        <v>46</v>
      </c>
      <c r="G54" s="8" t="s">
        <v>58</v>
      </c>
      <c r="H54" s="22">
        <f t="shared" si="12"/>
        <v>458</v>
      </c>
      <c r="I54" s="23">
        <f t="shared" si="12"/>
        <v>458</v>
      </c>
      <c r="J54" s="31">
        <f t="shared" si="0"/>
        <v>100</v>
      </c>
    </row>
    <row r="55" spans="1:10" ht="63.75" customHeight="1">
      <c r="A55" s="7">
        <v>14</v>
      </c>
      <c r="B55" s="4" t="s">
        <v>77</v>
      </c>
      <c r="C55" s="8" t="s">
        <v>40</v>
      </c>
      <c r="D55" s="8" t="s">
        <v>57</v>
      </c>
      <c r="E55" s="8" t="s">
        <v>25</v>
      </c>
      <c r="F55" s="8" t="s">
        <v>46</v>
      </c>
      <c r="G55" s="8" t="s">
        <v>58</v>
      </c>
      <c r="H55" s="22">
        <v>458</v>
      </c>
      <c r="I55" s="23">
        <v>458</v>
      </c>
      <c r="J55" s="31">
        <f t="shared" si="0"/>
        <v>100</v>
      </c>
    </row>
    <row r="56" spans="1:10" ht="85.5" customHeight="1">
      <c r="A56" s="7"/>
      <c r="B56" s="4" t="s">
        <v>59</v>
      </c>
      <c r="C56" s="8" t="s">
        <v>40</v>
      </c>
      <c r="D56" s="8" t="s">
        <v>60</v>
      </c>
      <c r="E56" s="8" t="s">
        <v>68</v>
      </c>
      <c r="F56" s="8" t="s">
        <v>46</v>
      </c>
      <c r="G56" s="8" t="s">
        <v>70</v>
      </c>
      <c r="H56" s="22">
        <f t="shared" ref="H56:I57" si="13">H57</f>
        <v>467.6</v>
      </c>
      <c r="I56" s="23">
        <f t="shared" si="13"/>
        <v>467.6</v>
      </c>
      <c r="J56" s="31">
        <f t="shared" si="0"/>
        <v>100</v>
      </c>
    </row>
    <row r="57" spans="1:10" ht="105" customHeight="1">
      <c r="A57" s="7"/>
      <c r="B57" s="4" t="s">
        <v>61</v>
      </c>
      <c r="C57" s="8" t="s">
        <v>40</v>
      </c>
      <c r="D57" s="8" t="s">
        <v>62</v>
      </c>
      <c r="E57" s="8" t="s">
        <v>68</v>
      </c>
      <c r="F57" s="8" t="s">
        <v>46</v>
      </c>
      <c r="G57" s="8" t="s">
        <v>58</v>
      </c>
      <c r="H57" s="22">
        <f t="shared" si="13"/>
        <v>467.6</v>
      </c>
      <c r="I57" s="23">
        <f t="shared" si="13"/>
        <v>467.6</v>
      </c>
      <c r="J57" s="31">
        <f t="shared" si="0"/>
        <v>100</v>
      </c>
    </row>
    <row r="58" spans="1:10" ht="106.5" customHeight="1">
      <c r="A58" s="7">
        <v>15</v>
      </c>
      <c r="B58" s="4" t="s">
        <v>81</v>
      </c>
      <c r="C58" s="8" t="s">
        <v>40</v>
      </c>
      <c r="D58" s="8" t="s">
        <v>62</v>
      </c>
      <c r="E58" s="8" t="s">
        <v>25</v>
      </c>
      <c r="F58" s="8" t="s">
        <v>46</v>
      </c>
      <c r="G58" s="8" t="s">
        <v>58</v>
      </c>
      <c r="H58" s="22">
        <v>467.6</v>
      </c>
      <c r="I58" s="23">
        <v>467.6</v>
      </c>
      <c r="J58" s="31">
        <f t="shared" si="0"/>
        <v>100</v>
      </c>
    </row>
    <row r="59" spans="1:10" ht="50.25" customHeight="1">
      <c r="A59" s="7"/>
      <c r="B59" s="4" t="s">
        <v>63</v>
      </c>
      <c r="C59" s="8" t="s">
        <v>40</v>
      </c>
      <c r="D59" s="8" t="s">
        <v>64</v>
      </c>
      <c r="E59" s="8" t="s">
        <v>68</v>
      </c>
      <c r="F59" s="8" t="s">
        <v>46</v>
      </c>
      <c r="G59" s="8" t="s">
        <v>58</v>
      </c>
      <c r="H59" s="27">
        <f>H60</f>
        <v>3150.1762400000002</v>
      </c>
      <c r="I59" s="30">
        <f>I60</f>
        <v>3150.1762399999998</v>
      </c>
      <c r="J59" s="31">
        <f t="shared" si="0"/>
        <v>99.999999999999986</v>
      </c>
    </row>
    <row r="60" spans="1:10" ht="68.25" customHeight="1">
      <c r="A60" s="7"/>
      <c r="B60" s="4" t="s">
        <v>79</v>
      </c>
      <c r="C60" s="8" t="s">
        <v>40</v>
      </c>
      <c r="D60" s="8" t="s">
        <v>65</v>
      </c>
      <c r="E60" s="8" t="s">
        <v>68</v>
      </c>
      <c r="F60" s="8" t="s">
        <v>46</v>
      </c>
      <c r="G60" s="8" t="s">
        <v>58</v>
      </c>
      <c r="H60" s="27">
        <f>H61</f>
        <v>3150.1762400000002</v>
      </c>
      <c r="I60" s="30">
        <f>I61</f>
        <v>3150.1762399999998</v>
      </c>
      <c r="J60" s="31">
        <f t="shared" si="0"/>
        <v>99.999999999999986</v>
      </c>
    </row>
    <row r="61" spans="1:10" ht="67.5" customHeight="1">
      <c r="A61" s="7">
        <v>16</v>
      </c>
      <c r="B61" s="4" t="s">
        <v>78</v>
      </c>
      <c r="C61" s="8" t="s">
        <v>40</v>
      </c>
      <c r="D61" s="8" t="s">
        <v>65</v>
      </c>
      <c r="E61" s="8" t="s">
        <v>25</v>
      </c>
      <c r="F61" s="8" t="s">
        <v>46</v>
      </c>
      <c r="G61" s="8" t="s">
        <v>58</v>
      </c>
      <c r="H61" s="27">
        <f>9.286+14.8+3323.4+130.92+40-412.5-0.1+10.84742+300+2.02282+231.5-500</f>
        <v>3150.1762400000002</v>
      </c>
      <c r="I61" s="30">
        <v>3150.1762399999998</v>
      </c>
      <c r="J61" s="31">
        <f t="shared" si="0"/>
        <v>99.999999999999986</v>
      </c>
    </row>
    <row r="62" spans="1:10" ht="18.75">
      <c r="A62" s="6" t="s">
        <v>9</v>
      </c>
      <c r="B62" s="6"/>
      <c r="C62" s="6"/>
      <c r="D62" s="6"/>
      <c r="E62" s="6"/>
      <c r="F62" s="6"/>
      <c r="G62" s="6"/>
      <c r="H62" s="29">
        <f>H12</f>
        <v>19655.780239999996</v>
      </c>
      <c r="I62" s="24">
        <f>I12</f>
        <v>19152.92164</v>
      </c>
      <c r="J62" s="21">
        <f t="shared" si="0"/>
        <v>97.441675711368276</v>
      </c>
    </row>
    <row r="64" spans="1:10">
      <c r="H64" s="10"/>
    </row>
    <row r="65" spans="2:2" ht="15" customHeight="1">
      <c r="B65" s="1"/>
    </row>
    <row r="66" spans="2:2" ht="15" customHeight="1">
      <c r="B66" s="2"/>
    </row>
    <row r="67" spans="2:2" ht="15" customHeight="1">
      <c r="B67" s="2"/>
    </row>
    <row r="68" spans="2:2" ht="15" customHeight="1">
      <c r="B68" s="3"/>
    </row>
    <row r="69" spans="2:2" ht="15" customHeight="1">
      <c r="B69" s="3"/>
    </row>
  </sheetData>
  <mergeCells count="11">
    <mergeCell ref="A7:J7"/>
    <mergeCell ref="A5:J5"/>
    <mergeCell ref="I8:I10"/>
    <mergeCell ref="J8:J10"/>
    <mergeCell ref="H2:J2"/>
    <mergeCell ref="C11:G11"/>
    <mergeCell ref="C9:G9"/>
    <mergeCell ref="B9:B10"/>
    <mergeCell ref="H8:H10"/>
    <mergeCell ref="A8:A10"/>
    <mergeCell ref="B8:G8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2014-07-04T01:08:51Z</cp:lastPrinted>
  <dcterms:created xsi:type="dcterms:W3CDTF">2010-12-24T06:46:12Z</dcterms:created>
  <dcterms:modified xsi:type="dcterms:W3CDTF">2015-02-10T07:24:08Z</dcterms:modified>
</cp:coreProperties>
</file>