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7145" windowHeight="11160"/>
  </bookViews>
  <sheets>
    <sheet name="Лист1" sheetId="1" r:id="rId1"/>
  </sheets>
  <definedNames>
    <definedName name="_xlnm.Print_Titles" localSheetId="0">Лист1!$14:$14</definedName>
  </definedNames>
  <calcPr calcId="145621"/>
</workbook>
</file>

<file path=xl/calcChain.xml><?xml version="1.0" encoding="utf-8"?>
<calcChain xmlns="http://schemas.openxmlformats.org/spreadsheetml/2006/main">
  <c r="H21" i="1" l="1"/>
  <c r="H28" i="1" l="1"/>
  <c r="H27" i="1" s="1"/>
  <c r="H31" i="1"/>
  <c r="H32" i="1"/>
  <c r="H29" i="1"/>
  <c r="H30" i="1"/>
  <c r="H25" i="1"/>
  <c r="H66" i="1"/>
  <c r="H23" i="1" l="1"/>
  <c r="H24" i="1" s="1"/>
  <c r="I53" i="1" l="1"/>
  <c r="J53" i="1"/>
  <c r="H51" i="1"/>
  <c r="I26" i="1" l="1"/>
  <c r="J26" i="1"/>
  <c r="H26" i="1"/>
  <c r="I42" i="1" l="1"/>
  <c r="I40" i="1"/>
  <c r="I39" i="1" s="1"/>
  <c r="I37" i="1"/>
  <c r="I49" i="1" l="1"/>
  <c r="I45" i="1"/>
  <c r="I44" i="1" s="1"/>
  <c r="I34" i="1"/>
  <c r="I33" i="1" s="1"/>
  <c r="I36" i="1"/>
  <c r="I23" i="1"/>
  <c r="J23" i="1"/>
  <c r="I24" i="1"/>
  <c r="J24" i="1"/>
  <c r="I19" i="1"/>
  <c r="I66" i="1"/>
  <c r="J54" i="1"/>
  <c r="I54" i="1"/>
  <c r="H54" i="1"/>
  <c r="H53" i="1" s="1"/>
  <c r="I65" i="1" l="1"/>
  <c r="I64" i="1" s="1"/>
  <c r="I59" i="1"/>
  <c r="I58" i="1" s="1"/>
  <c r="I62" i="1"/>
  <c r="I61" i="1" s="1"/>
  <c r="J59" i="1"/>
  <c r="J58" i="1" s="1"/>
  <c r="J62" i="1"/>
  <c r="J61" i="1" s="1"/>
  <c r="I57" i="1" l="1"/>
  <c r="I56" i="1" s="1"/>
  <c r="J19" i="1"/>
  <c r="I21" i="1"/>
  <c r="I22" i="1"/>
  <c r="J22" i="1" s="1"/>
  <c r="J33" i="1"/>
  <c r="J34" i="1"/>
  <c r="J38" i="1"/>
  <c r="J37" i="1" s="1"/>
  <c r="J43" i="1"/>
  <c r="J42" i="1" s="1"/>
  <c r="J45" i="1"/>
  <c r="J44" i="1" s="1"/>
  <c r="J50" i="1"/>
  <c r="J49" i="1" s="1"/>
  <c r="I52" i="1"/>
  <c r="J66" i="1"/>
  <c r="J52" i="1" l="1"/>
  <c r="J21" i="1"/>
  <c r="J18" i="1" s="1"/>
  <c r="J17" i="1" s="1"/>
  <c r="I18" i="1"/>
  <c r="I17" i="1" s="1"/>
  <c r="H19" i="1" l="1"/>
  <c r="H34" i="1"/>
  <c r="H40" i="1"/>
  <c r="J40" i="1" s="1"/>
  <c r="J39" i="1" s="1"/>
  <c r="J36" i="1" s="1"/>
  <c r="H37" i="1"/>
  <c r="H45" i="1"/>
  <c r="H49" i="1"/>
  <c r="H59" i="1"/>
  <c r="H62" i="1"/>
  <c r="H65" i="1"/>
  <c r="H39" i="1" l="1"/>
  <c r="H36" i="1" s="1"/>
  <c r="H44" i="1"/>
  <c r="H18" i="1"/>
  <c r="H64" i="1"/>
  <c r="J64" i="1" s="1"/>
  <c r="J57" i="1" s="1"/>
  <c r="J56" i="1" s="1"/>
  <c r="J65" i="1"/>
  <c r="H58" i="1"/>
  <c r="H61" i="1"/>
  <c r="H57" i="1" l="1"/>
  <c r="H56" i="1" s="1"/>
  <c r="H48" i="1"/>
  <c r="I51" i="1"/>
  <c r="H17" i="1"/>
  <c r="J51" i="1" l="1"/>
  <c r="J48" i="1" s="1"/>
  <c r="J47" i="1" s="1"/>
  <c r="I48" i="1"/>
  <c r="I47" i="1" s="1"/>
  <c r="H47" i="1"/>
  <c r="H16" i="1" s="1"/>
  <c r="J16" i="1" l="1"/>
  <c r="J15" i="1" s="1"/>
  <c r="I16" i="1"/>
  <c r="I15" i="1" s="1"/>
  <c r="H15" i="1"/>
  <c r="H67" i="1" l="1"/>
  <c r="J67" i="1" l="1"/>
  <c r="I67" i="1"/>
</calcChain>
</file>

<file path=xl/sharedStrings.xml><?xml version="1.0" encoding="utf-8"?>
<sst xmlns="http://schemas.openxmlformats.org/spreadsheetml/2006/main" count="328" uniqueCount="128">
  <si>
    <t>Адм.</t>
  </si>
  <si>
    <t>Вид</t>
  </si>
  <si>
    <t>Эл.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</si>
  <si>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</si>
  <si>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</si>
  <si>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</si>
  <si>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</si>
  <si>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</si>
  <si>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</si>
  <si>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</si>
  <si>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</si>
  <si>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</si>
  <si>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</si>
  <si>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</si>
  <si>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</si>
  <si>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</si>
  <si>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</si>
  <si>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</si>
  <si>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</si>
  <si>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</si>
  <si>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</si>
  <si>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</si>
  <si>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</si>
  <si>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</si>
  <si>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</si>
  <si>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10</t>
  </si>
  <si>
    <t>Земельный налог</t>
  </si>
  <si>
    <t>10606000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</si>
  <si>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</si>
  <si>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10606010</t>
  </si>
  <si>
    <t>10606013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</si>
  <si>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</si>
  <si>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10606020</t>
  </si>
  <si>
    <t>10606023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</si>
  <si>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</si>
  <si>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</si>
  <si>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</si>
  <si>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</si>
  <si>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</si>
  <si>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</si>
  <si>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</si>
  <si>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</si>
  <si>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</si>
  <si>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</si>
  <si>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</si>
  <si>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</si>
  <si>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</si>
  <si>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</si>
  <si>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</si>
  <si>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</si>
  <si>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</si>
  <si>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</si>
  <si>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</si>
  <si>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</si>
  <si>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</si>
  <si>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</si>
  <si>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</si>
  <si>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</si>
  <si>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</si>
  <si>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</si>
  <si>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</si>
  <si>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</si>
  <si>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</si>
  <si>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</si>
  <si>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</si>
  <si>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</si>
  <si>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</si>
  <si>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(тыс.руб.)</t>
  </si>
  <si>
    <t>11105013</t>
  </si>
  <si>
    <t>00</t>
  </si>
  <si>
    <t>10503010</t>
  </si>
  <si>
    <t>Единый сельскохозяйственный налог</t>
  </si>
  <si>
    <t>НАЛОГОВЫЕ И НЕНАЛОГОВЫЕ ДОХОДЫ</t>
  </si>
  <si>
    <t>000</t>
  </si>
  <si>
    <t>10102010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</si>
  <si>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</si>
  <si>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</si>
  <si>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 xml:space="preserve">Земельный   налог,   взимаемый    по    ставкам,  установленным  в  соответствии  с  подпунктом  2                              пункта   1   статьи   394   Налогового   кодекса Российской Федерации и  применяемым  к  объектам  налогообложения,   расположенным   в границах поселений
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</si>
  <si>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</si>
  <si>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</t>
  </si>
  <si>
    <t>Дотации бюджетам поселений на выравнивание бюджетной обеспеченности</t>
  </si>
  <si>
    <t>Прочие межбюджетные трансферты, передаваемые бюджетам поселений</t>
  </si>
  <si>
    <t xml:space="preserve">Прочие межбюджетные трансферты, передаваемые бюджетам 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</si>
  <si>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
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</si>
  <si>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</si>
  <si>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</si>
  <si>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поселений, а также средства от продажи права на заключение договоров аренды указанных земельных участков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</si>
  <si>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</si>
  <si>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</si>
  <si>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</si>
  <si>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НАЛОГИ НА СОВОКУПНЫЙ ДОХОД</t>
  </si>
  <si>
    <t>10500000</t>
  </si>
  <si>
    <t>10302230</t>
  </si>
  <si>
    <t>10302240</t>
  </si>
  <si>
    <t>10302250</t>
  </si>
  <si>
    <t>10302260</t>
  </si>
  <si>
    <t xml:space="preserve"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
</t>
  </si>
  <si>
    <t xml:space="preserve"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
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</si>
  <si>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</si>
  <si>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НАЛОГИ НА ТОВАРЫ (РАБОТЫ, УСЛУГИ), РЕАЛИЗУЕМЫЕ НА ТЕРРИТОРИИ РОССИЙСКОЙ ФЕДЕРАЦИИ</t>
  </si>
  <si>
    <t>10302000</t>
  </si>
  <si>
    <t>10300000</t>
  </si>
  <si>
    <t>Акцизы по подакцизным товарам (продукции), производимым на территории Российской Федерации</t>
  </si>
  <si>
    <t>Доходы местного бюджета на 2014 год и плановый период 2015-2016 годов</t>
  </si>
  <si>
    <t>2014 год</t>
  </si>
  <si>
    <t>2015 год</t>
  </si>
  <si>
    <t>2016 год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</si>
  <si>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</si>
  <si>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140</t>
  </si>
  <si>
    <t>02</t>
  </si>
  <si>
    <t>11651040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</si>
  <si>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</si>
  <si>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017</t>
  </si>
  <si>
    <t>100</t>
  </si>
  <si>
    <t>00000</t>
  </si>
  <si>
    <t>11600000</t>
  </si>
  <si>
    <t>11651000</t>
  </si>
  <si>
    <t>ШТРАФЫ, САНКЦИИ, ВОЗМЕЩЕНИЕ УЩЕРБА</t>
  </si>
  <si>
    <t xml:space="preserve">                         к  решению поселкового Совета</t>
  </si>
  <si>
    <t xml:space="preserve">                                 депутатов от  27.12.2013  № 46 -221 р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</si>
  <si>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</si>
  <si>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Доходы от уплаты акцизов на дизельное топливо, зачисляемые в консолидированные бюджеты субъектов Российской Федерации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</si>
  <si>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</si>
  <si>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</si>
  <si>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</si>
  <si>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      к  решению поселкового Совета</t>
  </si>
  <si>
    <t xml:space="preserve">      депутатов от  30.09.2014  №  50-239 р</t>
  </si>
  <si>
    <t xml:space="preserve">      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</si>
</sst>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0_р_._-;\-* #,##0.000_р_._-;_-* &quot;-&quot;???_р_._-;_-@_-"/>
  </numFmts>
  <fonts count="10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0" fontId="7" fillId="0" borderId="0" xfId="0" applyFont="1" applyFill="1" applyAlignment="1">
      <alignment horizontal="left" wrapText="1"/>
    </xf>
    <xf numFmtId="2" fontId="0" fillId="0" borderId="0" xfId="0" applyNumberFormat="1"/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1" xfId="1" applyFont="1" applyBorder="1" applyAlignment="1">
      <alignment horizontal="center" vertical="justify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43" fontId="4" fillId="0" borderId="3" xfId="2" applyFont="1" applyBorder="1"/>
    <xf numFmtId="43" fontId="4" fillId="0" borderId="1" xfId="2" applyFont="1" applyBorder="1" applyAlignment="1">
      <alignment vertical="top"/>
    </xf>
    <xf numFmtId="43" fontId="4" fillId="0" borderId="1" xfId="2" applyFont="1" applyBorder="1" applyAlignment="1">
      <alignment horizontal="right" vertical="top"/>
    </xf>
    <xf numFmtId="43" fontId="4" fillId="0" borderId="1" xfId="2" applyFont="1" applyBorder="1"/>
    <xf numFmtId="0" fontId="9" fillId="0" borderId="1" xfId="0" applyFont="1" applyBorder="1" applyAlignment="1">
      <alignment horizontal="center"/>
    </xf>
    <xf numFmtId="0" fontId="4" fillId="0" borderId="0" xfId="0" applyFont="1" applyAlignment="1"/>
    <xf numFmtId="164" fontId="4" fillId="0" borderId="1" xfId="2" applyNumberFormat="1" applyFont="1" applyBorder="1" applyAlignment="1">
      <alignment vertical="top"/>
    </xf>
    <xf numFmtId="164" fontId="4" fillId="0" borderId="3" xfId="2" applyNumberFormat="1" applyFont="1" applyBorder="1"/>
    <xf numFmtId="164" fontId="4" fillId="0" borderId="1" xfId="2" applyNumberFormat="1" applyFont="1" applyBorder="1"/>
    <xf numFmtId="0" fontId="5" fillId="0" borderId="0" xfId="1" applyFont="1" applyBorder="1" applyAlignment="1">
      <alignment horizontal="center" vertical="justify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right" shrinkToFit="1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Font="1" applyAlignment="1">
      <alignment horizontal="right" shrinkToFit="1"/>
    </xf>
    <xf numFmtId="49" fontId="4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NumberFormat="1" applyFont="1" applyAlignment="1">
      <alignment horizontal="center" wrapText="1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right"/>
    </xf>
    <xf numFmtId="0" fontId="4" fillId="0" borderId="0" xfId="0" quotePrefix="1" applyFont="1" applyAlignment="1">
      <alignment horizontal="center" wrapText="1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workbookViewId="0">
      <selection activeCell="H2" sqref="H2:J2"/>
    </sheetView>
  </sheetViews>
  <sheetFormatPr defaultRowHeight="12.75" x14ac:dyDescent="0.2"/>
  <cols>
    <col min="1" max="1" width="5.5703125" customWidth="1"/>
    <col min="2" max="2" width="38" customWidth="1"/>
    <col min="3" max="3" width="6.5703125" customWidth="1"/>
    <col min="4" max="4" width="15.28515625" customWidth="1"/>
    <col min="5" max="5" width="5.28515625" customWidth="1"/>
    <col min="6" max="6" width="7.85546875" customWidth="1"/>
    <col min="7" max="7" width="10.42578125" customWidth="1"/>
    <col min="8" max="8" width="20.5703125" customWidth="1"/>
    <col min="9" max="9" width="16.28515625" customWidth="1"/>
    <col min="10" max="10" width="15.85546875" customWidth="1"/>
  </cols>
  <sheetData>
    <row r="1" spans="1:10" ht="18.75" x14ac:dyDescent="0.3">
      <c r="H1" s="5" t="s">
        <v>127</v>
      </c>
      <c r="I1" s="5"/>
      <c r="J1" s="5"/>
    </row>
    <row r="2" spans="1:10" ht="18.75" x14ac:dyDescent="0.3">
      <c r="H2" s="52" t="s">
        <v>125</v>
      </c>
      <c r="I2" s="52"/>
      <c r="J2" s="52"/>
    </row>
    <row r="3" spans="1:10" ht="18.75" x14ac:dyDescent="0.3">
      <c r="H3" s="26" t="s">
        <v>126</v>
      </c>
      <c r="I3" s="26"/>
      <c r="J3" s="26"/>
    </row>
    <row r="4" spans="1:10" ht="13.5" customHeight="1" x14ac:dyDescent="0.3">
      <c r="E4" s="9"/>
      <c r="F4" s="9"/>
      <c r="G4" s="9"/>
      <c r="H4" s="9"/>
    </row>
    <row r="5" spans="1:10" ht="15" customHeight="1" x14ac:dyDescent="0.3">
      <c r="A5" s="37"/>
      <c r="B5" s="37"/>
      <c r="C5" s="37"/>
      <c r="D5" s="37"/>
      <c r="E5" s="41" t="s">
        <v>66</v>
      </c>
      <c r="F5" s="41"/>
      <c r="G5" s="41"/>
      <c r="H5" s="41"/>
      <c r="I5" s="41"/>
      <c r="J5" s="41"/>
    </row>
    <row r="6" spans="1:10" ht="21.75" customHeight="1" x14ac:dyDescent="0.3">
      <c r="A6" s="40"/>
      <c r="B6" s="40"/>
      <c r="C6" s="40"/>
      <c r="D6" s="40"/>
      <c r="E6" s="42" t="s">
        <v>118</v>
      </c>
      <c r="F6" s="42"/>
      <c r="G6" s="42"/>
      <c r="H6" s="42"/>
      <c r="I6" s="42"/>
      <c r="J6" s="42"/>
    </row>
    <row r="7" spans="1:10" ht="21" customHeight="1" x14ac:dyDescent="0.3">
      <c r="A7" s="38"/>
      <c r="B7" s="39"/>
      <c r="C7" s="38"/>
      <c r="D7" s="39"/>
      <c r="E7" s="43" t="s">
        <v>119</v>
      </c>
      <c r="F7" s="43"/>
      <c r="G7" s="43"/>
      <c r="H7" s="43"/>
      <c r="I7" s="43"/>
      <c r="J7" s="43"/>
    </row>
    <row r="8" spans="1:10" ht="29.25" customHeight="1" x14ac:dyDescent="0.3">
      <c r="A8" s="50" t="s">
        <v>103</v>
      </c>
      <c r="B8" s="50"/>
      <c r="C8" s="50"/>
      <c r="D8" s="50"/>
      <c r="E8" s="50"/>
      <c r="F8" s="50"/>
      <c r="G8" s="50"/>
      <c r="H8" s="50"/>
      <c r="I8" s="50"/>
      <c r="J8" s="50"/>
    </row>
    <row r="9" spans="1:10" ht="18.75" x14ac:dyDescent="0.3">
      <c r="A9" s="5"/>
      <c r="B9" s="5"/>
      <c r="C9" s="5"/>
      <c r="D9" s="5"/>
      <c r="E9" s="5"/>
      <c r="F9" s="5"/>
      <c r="G9" s="5"/>
      <c r="H9" s="5"/>
    </row>
    <row r="10" spans="1:10" ht="20.25" customHeight="1" x14ac:dyDescent="0.3">
      <c r="A10" s="49" t="s">
        <v>67</v>
      </c>
      <c r="B10" s="49"/>
      <c r="C10" s="49"/>
      <c r="D10" s="49"/>
      <c r="E10" s="49"/>
      <c r="F10" s="49"/>
      <c r="G10" s="49"/>
      <c r="H10" s="49"/>
      <c r="I10" s="49"/>
      <c r="J10" s="49"/>
    </row>
    <row r="11" spans="1:10" ht="17.25" customHeight="1" x14ac:dyDescent="0.2">
      <c r="A11" s="44" t="s">
        <v>3</v>
      </c>
      <c r="B11" s="47" t="s">
        <v>8</v>
      </c>
      <c r="C11" s="48"/>
      <c r="D11" s="48"/>
      <c r="E11" s="48"/>
      <c r="F11" s="48"/>
      <c r="G11" s="48"/>
      <c r="H11" s="34" t="s">
        <v>104</v>
      </c>
      <c r="I11" s="51" t="s">
        <v>105</v>
      </c>
      <c r="J11" s="51" t="s">
        <v>106</v>
      </c>
    </row>
    <row r="12" spans="1:10" ht="19.5" customHeight="1" x14ac:dyDescent="0.2">
      <c r="A12" s="45"/>
      <c r="B12" s="32" t="s">
        <v>7</v>
      </c>
      <c r="C12" s="31" t="s">
        <v>6</v>
      </c>
      <c r="D12" s="31"/>
      <c r="E12" s="31"/>
      <c r="F12" s="31"/>
      <c r="G12" s="31"/>
      <c r="H12" s="35"/>
      <c r="I12" s="51"/>
      <c r="J12" s="51"/>
    </row>
    <row r="13" spans="1:10" ht="34.5" customHeight="1" x14ac:dyDescent="0.2">
      <c r="A13" s="46"/>
      <c r="B13" s="33"/>
      <c r="C13" s="15" t="s">
        <v>0</v>
      </c>
      <c r="D13" s="18" t="s">
        <v>1</v>
      </c>
      <c r="E13" s="16" t="s">
        <v>2</v>
      </c>
      <c r="F13" s="19" t="s">
        <v>4</v>
      </c>
      <c r="G13" s="17" t="s">
        <v>5</v>
      </c>
      <c r="H13" s="36"/>
      <c r="I13" s="51"/>
      <c r="J13" s="51"/>
    </row>
    <row r="14" spans="1:10" ht="18.75" x14ac:dyDescent="0.2">
      <c r="A14" s="12">
        <v>1</v>
      </c>
      <c r="B14" s="14">
        <v>2</v>
      </c>
      <c r="C14" s="30">
        <v>3</v>
      </c>
      <c r="D14" s="30"/>
      <c r="E14" s="30"/>
      <c r="F14" s="30"/>
      <c r="G14" s="30"/>
      <c r="H14" s="20">
        <v>4</v>
      </c>
      <c r="I14" s="25">
        <v>5</v>
      </c>
      <c r="J14" s="25">
        <v>6</v>
      </c>
    </row>
    <row r="15" spans="1:10" ht="18.75" x14ac:dyDescent="0.3">
      <c r="A15" s="6" t="s">
        <v>9</v>
      </c>
      <c r="B15" s="13"/>
      <c r="C15" s="6"/>
      <c r="D15" s="6"/>
      <c r="E15" s="6"/>
      <c r="F15" s="6"/>
      <c r="G15" s="6"/>
      <c r="H15" s="28">
        <f>H16+H56</f>
        <v>20155.780239999996</v>
      </c>
      <c r="I15" s="21">
        <f>I16+I56</f>
        <v>19058.289999999997</v>
      </c>
      <c r="J15" s="21">
        <f>J16+J56</f>
        <v>19054.789999999997</v>
      </c>
    </row>
    <row r="16" spans="1:10" ht="37.5" x14ac:dyDescent="0.2">
      <c r="A16" s="7"/>
      <c r="B16" s="4" t="s">
        <v>72</v>
      </c>
      <c r="C16" s="8" t="s">
        <v>73</v>
      </c>
      <c r="D16" s="8" t="s">
        <v>10</v>
      </c>
      <c r="E16" s="8" t="s">
        <v>69</v>
      </c>
      <c r="F16" s="8" t="s">
        <v>46</v>
      </c>
      <c r="G16" s="8" t="s">
        <v>73</v>
      </c>
      <c r="H16" s="27">
        <f>H17+H36+H44+H47+H34+H23+H54</f>
        <v>15580.003999999997</v>
      </c>
      <c r="I16" s="22">
        <f>I17+I36+I44+I47+I34+I23+I54</f>
        <v>15815.399999999998</v>
      </c>
      <c r="J16" s="22">
        <f>J17+J36+J44+J47+J34+J23+J54</f>
        <v>15811.899999999998</v>
      </c>
    </row>
    <row r="17" spans="1:10" ht="37.5" x14ac:dyDescent="0.2">
      <c r="A17" s="7"/>
      <c r="B17" s="4" t="s">
        <v>11</v>
      </c>
      <c r="C17" s="8" t="s">
        <v>17</v>
      </c>
      <c r="D17" s="8" t="s">
        <v>12</v>
      </c>
      <c r="E17" s="8" t="s">
        <v>69</v>
      </c>
      <c r="F17" s="8" t="s">
        <v>46</v>
      </c>
      <c r="G17" s="8" t="s">
        <v>73</v>
      </c>
      <c r="H17" s="22">
        <f>H18</f>
        <v>2007</v>
      </c>
      <c r="I17" s="22">
        <f t="shared" ref="I17:J17" si="0">I18</f>
        <v>1247.8</v>
      </c>
      <c r="J17" s="22">
        <f t="shared" si="0"/>
        <v>1247.8</v>
      </c>
    </row>
    <row r="18" spans="1:10" ht="42.75" customHeight="1" x14ac:dyDescent="0.2">
      <c r="A18" s="7"/>
      <c r="B18" s="4" t="s">
        <v>13</v>
      </c>
      <c r="C18" s="8" t="s">
        <v>17</v>
      </c>
      <c r="D18" s="8" t="s">
        <v>14</v>
      </c>
      <c r="E18" s="8" t="s">
        <v>18</v>
      </c>
      <c r="F18" s="8" t="s">
        <v>46</v>
      </c>
      <c r="G18" s="8" t="s">
        <v>19</v>
      </c>
      <c r="H18" s="22">
        <f>H19+H21</f>
        <v>2007</v>
      </c>
      <c r="I18" s="22">
        <f t="shared" ref="I18:J18" si="1">I19+I21</f>
        <v>1247.8</v>
      </c>
      <c r="J18" s="22">
        <f t="shared" si="1"/>
        <v>1247.8</v>
      </c>
    </row>
    <row r="19" spans="1:10" ht="202.5" customHeight="1" x14ac:dyDescent="0.2">
      <c r="A19" s="7"/>
      <c r="B19" s="11" t="s">
        <v>85</v>
      </c>
      <c r="C19" s="8" t="s">
        <v>17</v>
      </c>
      <c r="D19" s="8" t="s">
        <v>74</v>
      </c>
      <c r="E19" s="8" t="s">
        <v>18</v>
      </c>
      <c r="F19" s="8" t="s">
        <v>46</v>
      </c>
      <c r="G19" s="8" t="s">
        <v>19</v>
      </c>
      <c r="H19" s="22">
        <f>H20</f>
        <v>2001.3</v>
      </c>
      <c r="I19" s="22">
        <f t="shared" ref="I19:J19" si="2">I20</f>
        <v>1242.0999999999999</v>
      </c>
      <c r="J19" s="22">
        <f t="shared" si="2"/>
        <v>1242.0999999999999</v>
      </c>
    </row>
    <row r="20" spans="1:10" ht="196.5" customHeight="1" x14ac:dyDescent="0.2">
      <c r="A20" s="7">
        <v>1</v>
      </c>
      <c r="B20" s="11" t="s">
        <v>85</v>
      </c>
      <c r="C20" s="8" t="s">
        <v>17</v>
      </c>
      <c r="D20" s="8" t="s">
        <v>74</v>
      </c>
      <c r="E20" s="8" t="s">
        <v>18</v>
      </c>
      <c r="F20" s="8" t="s">
        <v>16</v>
      </c>
      <c r="G20" s="8" t="s">
        <v>19</v>
      </c>
      <c r="H20" s="22">
        <v>2001.3</v>
      </c>
      <c r="I20" s="23">
        <v>1242.0999999999999</v>
      </c>
      <c r="J20" s="23">
        <v>1242.0999999999999</v>
      </c>
    </row>
    <row r="21" spans="1:10" ht="300" x14ac:dyDescent="0.2">
      <c r="A21" s="7"/>
      <c r="B21" s="4" t="s">
        <v>87</v>
      </c>
      <c r="C21" s="8" t="s">
        <v>17</v>
      </c>
      <c r="D21" s="8" t="s">
        <v>15</v>
      </c>
      <c r="E21" s="8" t="s">
        <v>18</v>
      </c>
      <c r="F21" s="8" t="s">
        <v>46</v>
      </c>
      <c r="G21" s="8" t="s">
        <v>19</v>
      </c>
      <c r="H21" s="22">
        <f>H22</f>
        <v>5.7</v>
      </c>
      <c r="I21" s="23">
        <f t="shared" ref="I21:J66" si="3">H21</f>
        <v>5.7</v>
      </c>
      <c r="J21" s="23">
        <f t="shared" si="3"/>
        <v>5.7</v>
      </c>
    </row>
    <row r="22" spans="1:10" ht="304.5" customHeight="1" x14ac:dyDescent="0.2">
      <c r="A22" s="7">
        <v>2</v>
      </c>
      <c r="B22" s="11" t="s">
        <v>83</v>
      </c>
      <c r="C22" s="8" t="s">
        <v>17</v>
      </c>
      <c r="D22" s="8" t="s">
        <v>15</v>
      </c>
      <c r="E22" s="8" t="s">
        <v>18</v>
      </c>
      <c r="F22" s="8" t="s">
        <v>16</v>
      </c>
      <c r="G22" s="8" t="s">
        <v>19</v>
      </c>
      <c r="H22" s="22">
        <v>5.7</v>
      </c>
      <c r="I22" s="23">
        <f t="shared" si="3"/>
        <v>5.7</v>
      </c>
      <c r="J22" s="23">
        <f t="shared" si="3"/>
        <v>5.7</v>
      </c>
    </row>
    <row r="23" spans="1:10" ht="107.25" customHeight="1" x14ac:dyDescent="0.2">
      <c r="A23" s="7"/>
      <c r="B23" s="11" t="s">
        <v>99</v>
      </c>
      <c r="C23" s="8" t="s">
        <v>113</v>
      </c>
      <c r="D23" s="8" t="s">
        <v>101</v>
      </c>
      <c r="E23" s="8" t="s">
        <v>69</v>
      </c>
      <c r="F23" s="8" t="s">
        <v>46</v>
      </c>
      <c r="G23" s="8" t="s">
        <v>73</v>
      </c>
      <c r="H23" s="22">
        <f>H25+H27+H29+H31</f>
        <v>284.8</v>
      </c>
      <c r="I23" s="22">
        <f t="shared" ref="I23:J23" si="4">I25+I27+I29+I31</f>
        <v>418.29999999999995</v>
      </c>
      <c r="J23" s="22">
        <f t="shared" si="4"/>
        <v>414.8</v>
      </c>
    </row>
    <row r="24" spans="1:10" ht="90.75" customHeight="1" x14ac:dyDescent="0.2">
      <c r="A24" s="7"/>
      <c r="B24" s="11" t="s">
        <v>102</v>
      </c>
      <c r="C24" s="8" t="s">
        <v>113</v>
      </c>
      <c r="D24" s="8" t="s">
        <v>100</v>
      </c>
      <c r="E24" s="8" t="s">
        <v>18</v>
      </c>
      <c r="F24" s="8" t="s">
        <v>46</v>
      </c>
      <c r="G24" s="8" t="s">
        <v>19</v>
      </c>
      <c r="H24" s="22">
        <f>H23</f>
        <v>284.8</v>
      </c>
      <c r="I24" s="22">
        <f t="shared" ref="I24:J24" si="5">I23</f>
        <v>418.29999999999995</v>
      </c>
      <c r="J24" s="22">
        <f t="shared" si="5"/>
        <v>414.8</v>
      </c>
    </row>
    <row r="25" spans="1:10" ht="122.25" customHeight="1" x14ac:dyDescent="0.2">
      <c r="A25" s="7"/>
      <c r="B25" s="11" t="s">
        <v>121</v>
      </c>
      <c r="C25" s="8" t="s">
        <v>113</v>
      </c>
      <c r="D25" s="8" t="s">
        <v>92</v>
      </c>
      <c r="E25" s="8" t="s">
        <v>18</v>
      </c>
      <c r="F25" s="8" t="s">
        <v>46</v>
      </c>
      <c r="G25" s="8" t="s">
        <v>19</v>
      </c>
      <c r="H25" s="22">
        <f>125.2-15.7</f>
        <v>109.5</v>
      </c>
      <c r="I25" s="23">
        <v>160.9</v>
      </c>
      <c r="J25" s="23">
        <v>167.6</v>
      </c>
    </row>
    <row r="26" spans="1:10" ht="192.75" customHeight="1" x14ac:dyDescent="0.2">
      <c r="A26" s="7">
        <v>3</v>
      </c>
      <c r="B26" s="11" t="s">
        <v>120</v>
      </c>
      <c r="C26" s="8" t="s">
        <v>113</v>
      </c>
      <c r="D26" s="8" t="s">
        <v>92</v>
      </c>
      <c r="E26" s="8" t="s">
        <v>18</v>
      </c>
      <c r="F26" s="8" t="s">
        <v>16</v>
      </c>
      <c r="G26" s="8" t="s">
        <v>19</v>
      </c>
      <c r="H26" s="22">
        <f>H25</f>
        <v>109.5</v>
      </c>
      <c r="I26" s="22">
        <f t="shared" ref="I26:J26" si="6">I25</f>
        <v>160.9</v>
      </c>
      <c r="J26" s="22">
        <f t="shared" si="6"/>
        <v>167.6</v>
      </c>
    </row>
    <row r="27" spans="1:10" ht="159.75" customHeight="1" x14ac:dyDescent="0.2">
      <c r="A27" s="7"/>
      <c r="B27" s="11" t="s">
        <v>96</v>
      </c>
      <c r="C27" s="8" t="s">
        <v>113</v>
      </c>
      <c r="D27" s="8" t="s">
        <v>93</v>
      </c>
      <c r="E27" s="8" t="s">
        <v>18</v>
      </c>
      <c r="F27" s="8" t="s">
        <v>46</v>
      </c>
      <c r="G27" s="8" t="s">
        <v>19</v>
      </c>
      <c r="H27" s="22">
        <f>H28</f>
        <v>2.3000000000000003</v>
      </c>
      <c r="I27" s="23">
        <v>3.3</v>
      </c>
      <c r="J27" s="23">
        <v>3.2</v>
      </c>
    </row>
    <row r="28" spans="1:10" ht="229.5" customHeight="1" x14ac:dyDescent="0.2">
      <c r="A28" s="7">
        <v>4</v>
      </c>
      <c r="B28" s="11" t="s">
        <v>122</v>
      </c>
      <c r="C28" s="8" t="s">
        <v>113</v>
      </c>
      <c r="D28" s="8" t="s">
        <v>93</v>
      </c>
      <c r="E28" s="8" t="s">
        <v>18</v>
      </c>
      <c r="F28" s="8" t="s">
        <v>16</v>
      </c>
      <c r="G28" s="8" t="s">
        <v>19</v>
      </c>
      <c r="H28" s="22">
        <f>2.6-0.3</f>
        <v>2.3000000000000003</v>
      </c>
      <c r="I28" s="23">
        <v>3.3</v>
      </c>
      <c r="J28" s="23">
        <v>3.2</v>
      </c>
    </row>
    <row r="29" spans="1:10" ht="163.5" customHeight="1" x14ac:dyDescent="0.2">
      <c r="A29" s="7"/>
      <c r="B29" s="11" t="s">
        <v>97</v>
      </c>
      <c r="C29" s="8" t="s">
        <v>113</v>
      </c>
      <c r="D29" s="8" t="s">
        <v>94</v>
      </c>
      <c r="E29" s="8" t="s">
        <v>18</v>
      </c>
      <c r="F29" s="8" t="s">
        <v>46</v>
      </c>
      <c r="G29" s="8" t="s">
        <v>19</v>
      </c>
      <c r="H29" s="22">
        <f>H30</f>
        <v>162.5</v>
      </c>
      <c r="I29" s="23">
        <v>238.2</v>
      </c>
      <c r="J29" s="23">
        <v>228.4</v>
      </c>
    </row>
    <row r="30" spans="1:10" ht="190.5" customHeight="1" x14ac:dyDescent="0.2">
      <c r="A30" s="7">
        <v>5</v>
      </c>
      <c r="B30" s="11" t="s">
        <v>123</v>
      </c>
      <c r="C30" s="8" t="s">
        <v>113</v>
      </c>
      <c r="D30" s="8" t="s">
        <v>94</v>
      </c>
      <c r="E30" s="8" t="s">
        <v>18</v>
      </c>
      <c r="F30" s="8" t="s">
        <v>16</v>
      </c>
      <c r="G30" s="8" t="s">
        <v>19</v>
      </c>
      <c r="H30" s="22">
        <f>202.7-40.2</f>
        <v>162.5</v>
      </c>
      <c r="I30" s="23">
        <v>238.2</v>
      </c>
      <c r="J30" s="23">
        <v>228.4</v>
      </c>
    </row>
    <row r="31" spans="1:10" ht="150" customHeight="1" x14ac:dyDescent="0.2">
      <c r="A31" s="7"/>
      <c r="B31" s="11" t="s">
        <v>98</v>
      </c>
      <c r="C31" s="8" t="s">
        <v>113</v>
      </c>
      <c r="D31" s="8" t="s">
        <v>95</v>
      </c>
      <c r="E31" s="8" t="s">
        <v>18</v>
      </c>
      <c r="F31" s="8" t="s">
        <v>46</v>
      </c>
      <c r="G31" s="8" t="s">
        <v>19</v>
      </c>
      <c r="H31" s="22">
        <f>H32</f>
        <v>10.5</v>
      </c>
      <c r="I31" s="23">
        <v>15.9</v>
      </c>
      <c r="J31" s="23">
        <v>15.6</v>
      </c>
    </row>
    <row r="32" spans="1:10" ht="198.75" customHeight="1" x14ac:dyDescent="0.2">
      <c r="A32" s="7">
        <v>6</v>
      </c>
      <c r="B32" s="11" t="s">
        <v>124</v>
      </c>
      <c r="C32" s="8" t="s">
        <v>113</v>
      </c>
      <c r="D32" s="8" t="s">
        <v>95</v>
      </c>
      <c r="E32" s="8" t="s">
        <v>18</v>
      </c>
      <c r="F32" s="8" t="s">
        <v>16</v>
      </c>
      <c r="G32" s="8" t="s">
        <v>19</v>
      </c>
      <c r="H32" s="22">
        <f>11.6-1.1</f>
        <v>10.5</v>
      </c>
      <c r="I32" s="23">
        <v>15.9</v>
      </c>
      <c r="J32" s="23">
        <v>15.6</v>
      </c>
    </row>
    <row r="33" spans="1:10" ht="43.5" customHeight="1" x14ac:dyDescent="0.2">
      <c r="A33" s="7"/>
      <c r="B33" s="11" t="s">
        <v>90</v>
      </c>
      <c r="C33" s="8" t="s">
        <v>73</v>
      </c>
      <c r="D33" s="8" t="s">
        <v>91</v>
      </c>
      <c r="E33" s="8" t="s">
        <v>69</v>
      </c>
      <c r="F33" s="8" t="s">
        <v>46</v>
      </c>
      <c r="G33" s="8" t="s">
        <v>69</v>
      </c>
      <c r="H33" s="22">
        <v>0</v>
      </c>
      <c r="I33" s="23">
        <f>I34</f>
        <v>79</v>
      </c>
      <c r="J33" s="23">
        <f t="shared" si="3"/>
        <v>79</v>
      </c>
    </row>
    <row r="34" spans="1:10" ht="39" customHeight="1" x14ac:dyDescent="0.2">
      <c r="A34" s="7"/>
      <c r="B34" s="4" t="s">
        <v>71</v>
      </c>
      <c r="C34" s="8" t="s">
        <v>17</v>
      </c>
      <c r="D34" s="8" t="s">
        <v>70</v>
      </c>
      <c r="E34" s="8" t="s">
        <v>18</v>
      </c>
      <c r="F34" s="8" t="s">
        <v>46</v>
      </c>
      <c r="G34" s="8" t="s">
        <v>19</v>
      </c>
      <c r="H34" s="22">
        <f>H35</f>
        <v>0</v>
      </c>
      <c r="I34" s="22">
        <f t="shared" ref="I34:J34" si="7">I35</f>
        <v>79</v>
      </c>
      <c r="J34" s="22">
        <f t="shared" si="7"/>
        <v>79</v>
      </c>
    </row>
    <row r="35" spans="1:10" ht="46.5" customHeight="1" x14ac:dyDescent="0.2">
      <c r="A35" s="7">
        <v>7</v>
      </c>
      <c r="B35" s="4" t="s">
        <v>71</v>
      </c>
      <c r="C35" s="8" t="s">
        <v>17</v>
      </c>
      <c r="D35" s="8" t="s">
        <v>70</v>
      </c>
      <c r="E35" s="8" t="s">
        <v>18</v>
      </c>
      <c r="F35" s="8" t="s">
        <v>16</v>
      </c>
      <c r="G35" s="8" t="s">
        <v>19</v>
      </c>
      <c r="H35" s="22">
        <v>0</v>
      </c>
      <c r="I35" s="23">
        <v>79</v>
      </c>
      <c r="J35" s="23">
        <v>79</v>
      </c>
    </row>
    <row r="36" spans="1:10" ht="18.75" x14ac:dyDescent="0.2">
      <c r="A36" s="7"/>
      <c r="B36" s="4" t="s">
        <v>20</v>
      </c>
      <c r="C36" s="8" t="s">
        <v>73</v>
      </c>
      <c r="D36" s="8" t="s">
        <v>21</v>
      </c>
      <c r="E36" s="8" t="s">
        <v>69</v>
      </c>
      <c r="F36" s="8" t="s">
        <v>114</v>
      </c>
      <c r="G36" s="8" t="s">
        <v>73</v>
      </c>
      <c r="H36" s="22">
        <f>H37+H39</f>
        <v>561.9</v>
      </c>
      <c r="I36" s="22">
        <f t="shared" ref="I36:J36" si="8">I37+I39</f>
        <v>427</v>
      </c>
      <c r="J36" s="22">
        <f t="shared" si="8"/>
        <v>427</v>
      </c>
    </row>
    <row r="37" spans="1:10" ht="37.5" x14ac:dyDescent="0.2">
      <c r="A37" s="7"/>
      <c r="B37" s="4" t="s">
        <v>22</v>
      </c>
      <c r="C37" s="8" t="s">
        <v>17</v>
      </c>
      <c r="D37" s="8" t="s">
        <v>23</v>
      </c>
      <c r="E37" s="8" t="s">
        <v>69</v>
      </c>
      <c r="F37" s="8" t="s">
        <v>46</v>
      </c>
      <c r="G37" s="8" t="s">
        <v>19</v>
      </c>
      <c r="H37" s="22">
        <f>H38</f>
        <v>337.9</v>
      </c>
      <c r="I37" s="22">
        <f t="shared" ref="I37:J37" si="9">I38</f>
        <v>348</v>
      </c>
      <c r="J37" s="22">
        <f t="shared" si="9"/>
        <v>348</v>
      </c>
    </row>
    <row r="38" spans="1:10" ht="120.75" customHeight="1" x14ac:dyDescent="0.2">
      <c r="A38" s="7"/>
      <c r="B38" s="4" t="s">
        <v>75</v>
      </c>
      <c r="C38" s="8" t="s">
        <v>17</v>
      </c>
      <c r="D38" s="8" t="s">
        <v>24</v>
      </c>
      <c r="E38" s="8" t="s">
        <v>25</v>
      </c>
      <c r="F38" s="8" t="s">
        <v>16</v>
      </c>
      <c r="G38" s="8" t="s">
        <v>19</v>
      </c>
      <c r="H38" s="22">
        <v>337.9</v>
      </c>
      <c r="I38" s="23">
        <v>348</v>
      </c>
      <c r="J38" s="23">
        <f t="shared" si="3"/>
        <v>348</v>
      </c>
    </row>
    <row r="39" spans="1:10" ht="27.75" customHeight="1" x14ac:dyDescent="0.2">
      <c r="A39" s="7"/>
      <c r="B39" s="4" t="s">
        <v>26</v>
      </c>
      <c r="C39" s="8" t="s">
        <v>17</v>
      </c>
      <c r="D39" s="8" t="s">
        <v>27</v>
      </c>
      <c r="E39" s="8" t="s">
        <v>69</v>
      </c>
      <c r="F39" s="8" t="s">
        <v>46</v>
      </c>
      <c r="G39" s="8" t="s">
        <v>19</v>
      </c>
      <c r="H39" s="22">
        <f>H40+H42</f>
        <v>224</v>
      </c>
      <c r="I39" s="22">
        <f t="shared" ref="I39:J39" si="10">I40+I42</f>
        <v>79</v>
      </c>
      <c r="J39" s="22">
        <f t="shared" si="10"/>
        <v>79</v>
      </c>
    </row>
    <row r="40" spans="1:10" ht="103.5" customHeight="1" x14ac:dyDescent="0.2">
      <c r="A40" s="7"/>
      <c r="B40" s="4" t="s">
        <v>28</v>
      </c>
      <c r="C40" s="8" t="s">
        <v>17</v>
      </c>
      <c r="D40" s="8" t="s">
        <v>29</v>
      </c>
      <c r="E40" s="8" t="s">
        <v>69</v>
      </c>
      <c r="F40" s="8" t="s">
        <v>46</v>
      </c>
      <c r="G40" s="8" t="s">
        <v>19</v>
      </c>
      <c r="H40" s="22">
        <f>H41</f>
        <v>170</v>
      </c>
      <c r="I40" s="23">
        <f>I41</f>
        <v>70</v>
      </c>
      <c r="J40" s="23">
        <f t="shared" si="3"/>
        <v>70</v>
      </c>
    </row>
    <row r="41" spans="1:10" ht="183" customHeight="1" x14ac:dyDescent="0.2">
      <c r="A41" s="7">
        <v>8</v>
      </c>
      <c r="B41" s="4" t="s">
        <v>76</v>
      </c>
      <c r="C41" s="8" t="s">
        <v>17</v>
      </c>
      <c r="D41" s="8" t="s">
        <v>30</v>
      </c>
      <c r="E41" s="8" t="s">
        <v>25</v>
      </c>
      <c r="F41" s="8" t="s">
        <v>16</v>
      </c>
      <c r="G41" s="8" t="s">
        <v>19</v>
      </c>
      <c r="H41" s="22">
        <v>170</v>
      </c>
      <c r="I41" s="23">
        <v>70</v>
      </c>
      <c r="J41" s="23">
        <v>70</v>
      </c>
    </row>
    <row r="42" spans="1:10" ht="108" customHeight="1" x14ac:dyDescent="0.2">
      <c r="A42" s="7"/>
      <c r="B42" s="4" t="s">
        <v>31</v>
      </c>
      <c r="C42" s="8" t="s">
        <v>17</v>
      </c>
      <c r="D42" s="8" t="s">
        <v>32</v>
      </c>
      <c r="E42" s="8" t="s">
        <v>69</v>
      </c>
      <c r="F42" s="8" t="s">
        <v>46</v>
      </c>
      <c r="G42" s="8" t="s">
        <v>19</v>
      </c>
      <c r="H42" s="22">
        <v>54</v>
      </c>
      <c r="I42" s="23">
        <f>I43</f>
        <v>9</v>
      </c>
      <c r="J42" s="23">
        <f>J43</f>
        <v>9</v>
      </c>
    </row>
    <row r="43" spans="1:10" ht="186" customHeight="1" x14ac:dyDescent="0.2">
      <c r="A43" s="7">
        <v>9</v>
      </c>
      <c r="B43" s="11" t="s">
        <v>77</v>
      </c>
      <c r="C43" s="8" t="s">
        <v>17</v>
      </c>
      <c r="D43" s="8" t="s">
        <v>33</v>
      </c>
      <c r="E43" s="8" t="s">
        <v>25</v>
      </c>
      <c r="F43" s="8" t="s">
        <v>16</v>
      </c>
      <c r="G43" s="8" t="s">
        <v>19</v>
      </c>
      <c r="H43" s="22">
        <v>8.8000000000000007</v>
      </c>
      <c r="I43" s="23">
        <v>9</v>
      </c>
      <c r="J43" s="23">
        <f t="shared" si="3"/>
        <v>9</v>
      </c>
    </row>
    <row r="44" spans="1:10" ht="37.5" customHeight="1" x14ac:dyDescent="0.2">
      <c r="A44" s="7"/>
      <c r="B44" s="4" t="s">
        <v>34</v>
      </c>
      <c r="C44" s="8" t="s">
        <v>73</v>
      </c>
      <c r="D44" s="8" t="s">
        <v>35</v>
      </c>
      <c r="E44" s="8" t="s">
        <v>69</v>
      </c>
      <c r="F44" s="8" t="s">
        <v>46</v>
      </c>
      <c r="G44" s="8" t="s">
        <v>73</v>
      </c>
      <c r="H44" s="22">
        <f>H45</f>
        <v>111.4</v>
      </c>
      <c r="I44" s="22">
        <f t="shared" ref="I44:J45" si="11">I45</f>
        <v>98</v>
      </c>
      <c r="J44" s="22">
        <f t="shared" si="11"/>
        <v>98</v>
      </c>
    </row>
    <row r="45" spans="1:10" ht="124.5" customHeight="1" x14ac:dyDescent="0.2">
      <c r="A45" s="7"/>
      <c r="B45" s="4" t="s">
        <v>36</v>
      </c>
      <c r="C45" s="8" t="s">
        <v>40</v>
      </c>
      <c r="D45" s="8" t="s">
        <v>37</v>
      </c>
      <c r="E45" s="8" t="s">
        <v>18</v>
      </c>
      <c r="F45" s="8" t="s">
        <v>46</v>
      </c>
      <c r="G45" s="8" t="s">
        <v>19</v>
      </c>
      <c r="H45" s="22">
        <f>H46</f>
        <v>111.4</v>
      </c>
      <c r="I45" s="22">
        <f t="shared" si="11"/>
        <v>98</v>
      </c>
      <c r="J45" s="22">
        <f t="shared" si="11"/>
        <v>98</v>
      </c>
    </row>
    <row r="46" spans="1:10" ht="206.25" x14ac:dyDescent="0.2">
      <c r="A46" s="7">
        <v>10</v>
      </c>
      <c r="B46" s="4" t="s">
        <v>38</v>
      </c>
      <c r="C46" s="8" t="s">
        <v>40</v>
      </c>
      <c r="D46" s="8" t="s">
        <v>39</v>
      </c>
      <c r="E46" s="8" t="s">
        <v>18</v>
      </c>
      <c r="F46" s="8" t="s">
        <v>16</v>
      </c>
      <c r="G46" s="8" t="s">
        <v>19</v>
      </c>
      <c r="H46" s="22">
        <v>111.4</v>
      </c>
      <c r="I46" s="23">
        <v>98</v>
      </c>
      <c r="J46" s="23">
        <v>98</v>
      </c>
    </row>
    <row r="47" spans="1:10" ht="139.5" customHeight="1" x14ac:dyDescent="0.2">
      <c r="A47" s="7"/>
      <c r="B47" s="4" t="s">
        <v>41</v>
      </c>
      <c r="C47" s="8" t="s">
        <v>73</v>
      </c>
      <c r="D47" s="8" t="s">
        <v>42</v>
      </c>
      <c r="E47" s="8" t="s">
        <v>69</v>
      </c>
      <c r="F47" s="8" t="s">
        <v>46</v>
      </c>
      <c r="G47" s="8" t="s">
        <v>73</v>
      </c>
      <c r="H47" s="27">
        <f>H48</f>
        <v>12614.903999999999</v>
      </c>
      <c r="I47" s="22">
        <f t="shared" ref="I47:J47" si="12">I48</f>
        <v>13537.3</v>
      </c>
      <c r="J47" s="22">
        <f t="shared" si="12"/>
        <v>13537.3</v>
      </c>
    </row>
    <row r="48" spans="1:10" ht="237" customHeight="1" x14ac:dyDescent="0.2">
      <c r="A48" s="7"/>
      <c r="B48" s="4" t="s">
        <v>78</v>
      </c>
      <c r="C48" s="8" t="s">
        <v>112</v>
      </c>
      <c r="D48" s="8" t="s">
        <v>43</v>
      </c>
      <c r="E48" s="8" t="s">
        <v>69</v>
      </c>
      <c r="F48" s="8" t="s">
        <v>46</v>
      </c>
      <c r="G48" s="8" t="s">
        <v>47</v>
      </c>
      <c r="H48" s="27">
        <f>H49+H51</f>
        <v>12614.903999999999</v>
      </c>
      <c r="I48" s="22">
        <f t="shared" ref="I48:J48" si="13">I49+I51</f>
        <v>13537.3</v>
      </c>
      <c r="J48" s="22">
        <f t="shared" si="13"/>
        <v>13537.3</v>
      </c>
    </row>
    <row r="49" spans="1:10" ht="177" customHeight="1" x14ac:dyDescent="0.2">
      <c r="A49" s="7"/>
      <c r="B49" s="4" t="s">
        <v>44</v>
      </c>
      <c r="C49" s="8" t="s">
        <v>112</v>
      </c>
      <c r="D49" s="8" t="s">
        <v>45</v>
      </c>
      <c r="E49" s="8" t="s">
        <v>69</v>
      </c>
      <c r="F49" s="8" t="s">
        <v>46</v>
      </c>
      <c r="G49" s="8" t="s">
        <v>47</v>
      </c>
      <c r="H49" s="27">
        <f>H50</f>
        <v>11677.603999999999</v>
      </c>
      <c r="I49" s="22">
        <f t="shared" ref="I49:J49" si="14">I50</f>
        <v>12600</v>
      </c>
      <c r="J49" s="22">
        <f t="shared" si="14"/>
        <v>12600</v>
      </c>
    </row>
    <row r="50" spans="1:10" ht="183.75" customHeight="1" x14ac:dyDescent="0.2">
      <c r="A50" s="7">
        <v>11</v>
      </c>
      <c r="B50" s="4" t="s">
        <v>86</v>
      </c>
      <c r="C50" s="8" t="s">
        <v>112</v>
      </c>
      <c r="D50" s="8" t="s">
        <v>68</v>
      </c>
      <c r="E50" s="8" t="s">
        <v>25</v>
      </c>
      <c r="F50" s="8" t="s">
        <v>46</v>
      </c>
      <c r="G50" s="8" t="s">
        <v>47</v>
      </c>
      <c r="H50" s="27">
        <v>11677.603999999999</v>
      </c>
      <c r="I50" s="23">
        <v>12600</v>
      </c>
      <c r="J50" s="23">
        <f t="shared" si="3"/>
        <v>12600</v>
      </c>
    </row>
    <row r="51" spans="1:10" ht="231.75" customHeight="1" x14ac:dyDescent="0.2">
      <c r="A51" s="7"/>
      <c r="B51" s="4" t="s">
        <v>88</v>
      </c>
      <c r="C51" s="8" t="s">
        <v>40</v>
      </c>
      <c r="D51" s="8" t="s">
        <v>48</v>
      </c>
      <c r="E51" s="8" t="s">
        <v>69</v>
      </c>
      <c r="F51" s="8" t="s">
        <v>46</v>
      </c>
      <c r="G51" s="8" t="s">
        <v>47</v>
      </c>
      <c r="H51" s="22">
        <f>H52</f>
        <v>937.3</v>
      </c>
      <c r="I51" s="23">
        <f t="shared" si="3"/>
        <v>937.3</v>
      </c>
      <c r="J51" s="23">
        <f t="shared" si="3"/>
        <v>937.3</v>
      </c>
    </row>
    <row r="52" spans="1:10" ht="168.75" x14ac:dyDescent="0.2">
      <c r="A52" s="7">
        <v>12</v>
      </c>
      <c r="B52" s="4" t="s">
        <v>89</v>
      </c>
      <c r="C52" s="8" t="s">
        <v>40</v>
      </c>
      <c r="D52" s="8" t="s">
        <v>49</v>
      </c>
      <c r="E52" s="8" t="s">
        <v>25</v>
      </c>
      <c r="F52" s="8" t="s">
        <v>46</v>
      </c>
      <c r="G52" s="8" t="s">
        <v>47</v>
      </c>
      <c r="H52" s="22">
        <v>937.3</v>
      </c>
      <c r="I52" s="23">
        <f t="shared" si="3"/>
        <v>937.3</v>
      </c>
      <c r="J52" s="23">
        <f t="shared" si="3"/>
        <v>937.3</v>
      </c>
    </row>
    <row r="53" spans="1:10" ht="47.25" customHeight="1" x14ac:dyDescent="0.2">
      <c r="A53" s="7"/>
      <c r="B53" s="4" t="s">
        <v>117</v>
      </c>
      <c r="C53" s="8" t="s">
        <v>40</v>
      </c>
      <c r="D53" s="8" t="s">
        <v>115</v>
      </c>
      <c r="E53" s="8" t="s">
        <v>69</v>
      </c>
      <c r="F53" s="8" t="s">
        <v>46</v>
      </c>
      <c r="G53" s="8" t="s">
        <v>73</v>
      </c>
      <c r="H53" s="22">
        <f>H54</f>
        <v>0</v>
      </c>
      <c r="I53" s="22">
        <f t="shared" ref="I53:J53" si="15">I54</f>
        <v>8</v>
      </c>
      <c r="J53" s="22">
        <f t="shared" si="15"/>
        <v>8</v>
      </c>
    </row>
    <row r="54" spans="1:10" ht="112.5" x14ac:dyDescent="0.2">
      <c r="A54" s="7"/>
      <c r="B54" s="4" t="s">
        <v>111</v>
      </c>
      <c r="C54" s="8" t="s">
        <v>40</v>
      </c>
      <c r="D54" s="8" t="s">
        <v>116</v>
      </c>
      <c r="E54" s="8" t="s">
        <v>109</v>
      </c>
      <c r="F54" s="8" t="s">
        <v>46</v>
      </c>
      <c r="G54" s="8" t="s">
        <v>108</v>
      </c>
      <c r="H54" s="22">
        <f>H55</f>
        <v>0</v>
      </c>
      <c r="I54" s="23">
        <f>I55</f>
        <v>8</v>
      </c>
      <c r="J54" s="23">
        <f>J55</f>
        <v>8</v>
      </c>
    </row>
    <row r="55" spans="1:10" ht="131.25" x14ac:dyDescent="0.2">
      <c r="A55" s="7">
        <v>13</v>
      </c>
      <c r="B55" s="4" t="s">
        <v>107</v>
      </c>
      <c r="C55" s="8" t="s">
        <v>40</v>
      </c>
      <c r="D55" s="8" t="s">
        <v>110</v>
      </c>
      <c r="E55" s="8" t="s">
        <v>109</v>
      </c>
      <c r="F55" s="8" t="s">
        <v>46</v>
      </c>
      <c r="G55" s="8" t="s">
        <v>108</v>
      </c>
      <c r="H55" s="22">
        <v>0</v>
      </c>
      <c r="I55" s="23">
        <v>8</v>
      </c>
      <c r="J55" s="23">
        <v>8</v>
      </c>
    </row>
    <row r="56" spans="1:10" ht="37.5" x14ac:dyDescent="0.2">
      <c r="A56" s="7"/>
      <c r="B56" s="4" t="s">
        <v>50</v>
      </c>
      <c r="C56" s="8" t="s">
        <v>73</v>
      </c>
      <c r="D56" s="8" t="s">
        <v>51</v>
      </c>
      <c r="E56" s="8" t="s">
        <v>69</v>
      </c>
      <c r="F56" s="8" t="s">
        <v>46</v>
      </c>
      <c r="G56" s="8" t="s">
        <v>73</v>
      </c>
      <c r="H56" s="27">
        <f>H57</f>
        <v>4575.7762400000001</v>
      </c>
      <c r="I56" s="22">
        <f t="shared" ref="I56:J56" si="16">I57</f>
        <v>3242.89</v>
      </c>
      <c r="J56" s="22">
        <f t="shared" si="16"/>
        <v>3242.89</v>
      </c>
    </row>
    <row r="57" spans="1:10" ht="96" customHeight="1" x14ac:dyDescent="0.2">
      <c r="A57" s="7"/>
      <c r="B57" s="4" t="s">
        <v>52</v>
      </c>
      <c r="C57" s="8" t="s">
        <v>73</v>
      </c>
      <c r="D57" s="8" t="s">
        <v>53</v>
      </c>
      <c r="E57" s="8" t="s">
        <v>69</v>
      </c>
      <c r="F57" s="8" t="s">
        <v>46</v>
      </c>
      <c r="G57" s="8" t="s">
        <v>73</v>
      </c>
      <c r="H57" s="27">
        <f>H58+H61+H64</f>
        <v>4575.7762400000001</v>
      </c>
      <c r="I57" s="22">
        <f>I58+I61+I64</f>
        <v>3242.89</v>
      </c>
      <c r="J57" s="22">
        <f>J58+J61+J64</f>
        <v>3242.89</v>
      </c>
    </row>
    <row r="58" spans="1:10" ht="66.75" customHeight="1" x14ac:dyDescent="0.2">
      <c r="A58" s="7"/>
      <c r="B58" s="4" t="s">
        <v>54</v>
      </c>
      <c r="C58" s="8" t="s">
        <v>40</v>
      </c>
      <c r="D58" s="8" t="s">
        <v>55</v>
      </c>
      <c r="E58" s="8" t="s">
        <v>69</v>
      </c>
      <c r="F58" s="8" t="s">
        <v>46</v>
      </c>
      <c r="G58" s="8" t="s">
        <v>58</v>
      </c>
      <c r="H58" s="22">
        <f t="shared" ref="H58:J59" si="17">H59</f>
        <v>458</v>
      </c>
      <c r="I58" s="23">
        <f t="shared" si="17"/>
        <v>377.6</v>
      </c>
      <c r="J58" s="23">
        <f t="shared" si="17"/>
        <v>377.6</v>
      </c>
    </row>
    <row r="59" spans="1:10" ht="45.75" customHeight="1" x14ac:dyDescent="0.2">
      <c r="A59" s="7"/>
      <c r="B59" s="4" t="s">
        <v>56</v>
      </c>
      <c r="C59" s="8" t="s">
        <v>40</v>
      </c>
      <c r="D59" s="8" t="s">
        <v>57</v>
      </c>
      <c r="E59" s="8" t="s">
        <v>79</v>
      </c>
      <c r="F59" s="8" t="s">
        <v>46</v>
      </c>
      <c r="G59" s="8" t="s">
        <v>58</v>
      </c>
      <c r="H59" s="22">
        <f t="shared" si="17"/>
        <v>458</v>
      </c>
      <c r="I59" s="23">
        <f t="shared" si="17"/>
        <v>377.6</v>
      </c>
      <c r="J59" s="23">
        <f t="shared" si="17"/>
        <v>377.6</v>
      </c>
    </row>
    <row r="60" spans="1:10" ht="63.75" customHeight="1" x14ac:dyDescent="0.2">
      <c r="A60" s="7">
        <v>14</v>
      </c>
      <c r="B60" s="4" t="s">
        <v>80</v>
      </c>
      <c r="C60" s="8" t="s">
        <v>40</v>
      </c>
      <c r="D60" s="8" t="s">
        <v>57</v>
      </c>
      <c r="E60" s="8" t="s">
        <v>25</v>
      </c>
      <c r="F60" s="8" t="s">
        <v>46</v>
      </c>
      <c r="G60" s="8" t="s">
        <v>58</v>
      </c>
      <c r="H60" s="22">
        <v>458</v>
      </c>
      <c r="I60" s="23">
        <v>377.6</v>
      </c>
      <c r="J60" s="23">
        <v>377.6</v>
      </c>
    </row>
    <row r="61" spans="1:10" ht="85.5" customHeight="1" x14ac:dyDescent="0.2">
      <c r="A61" s="7"/>
      <c r="B61" s="4" t="s">
        <v>59</v>
      </c>
      <c r="C61" s="8" t="s">
        <v>40</v>
      </c>
      <c r="D61" s="8" t="s">
        <v>60</v>
      </c>
      <c r="E61" s="8" t="s">
        <v>69</v>
      </c>
      <c r="F61" s="8" t="s">
        <v>46</v>
      </c>
      <c r="G61" s="8" t="s">
        <v>73</v>
      </c>
      <c r="H61" s="22">
        <f t="shared" ref="H61:J62" si="18">H62</f>
        <v>467.6</v>
      </c>
      <c r="I61" s="23">
        <f t="shared" si="18"/>
        <v>467.4</v>
      </c>
      <c r="J61" s="23">
        <f t="shared" si="18"/>
        <v>467.4</v>
      </c>
    </row>
    <row r="62" spans="1:10" ht="105" customHeight="1" x14ac:dyDescent="0.2">
      <c r="A62" s="7"/>
      <c r="B62" s="4" t="s">
        <v>61</v>
      </c>
      <c r="C62" s="8" t="s">
        <v>40</v>
      </c>
      <c r="D62" s="8" t="s">
        <v>62</v>
      </c>
      <c r="E62" s="8" t="s">
        <v>69</v>
      </c>
      <c r="F62" s="8" t="s">
        <v>46</v>
      </c>
      <c r="G62" s="8" t="s">
        <v>58</v>
      </c>
      <c r="H62" s="22">
        <f t="shared" si="18"/>
        <v>467.6</v>
      </c>
      <c r="I62" s="23">
        <f t="shared" si="18"/>
        <v>467.4</v>
      </c>
      <c r="J62" s="23">
        <f t="shared" si="18"/>
        <v>467.4</v>
      </c>
    </row>
    <row r="63" spans="1:10" ht="106.5" customHeight="1" x14ac:dyDescent="0.2">
      <c r="A63" s="7">
        <v>15</v>
      </c>
      <c r="B63" s="4" t="s">
        <v>84</v>
      </c>
      <c r="C63" s="8" t="s">
        <v>40</v>
      </c>
      <c r="D63" s="8" t="s">
        <v>62</v>
      </c>
      <c r="E63" s="8" t="s">
        <v>25</v>
      </c>
      <c r="F63" s="8" t="s">
        <v>46</v>
      </c>
      <c r="G63" s="8" t="s">
        <v>58</v>
      </c>
      <c r="H63" s="22">
        <v>467.6</v>
      </c>
      <c r="I63" s="23">
        <v>467.4</v>
      </c>
      <c r="J63" s="23">
        <v>467.4</v>
      </c>
    </row>
    <row r="64" spans="1:10" ht="50.25" customHeight="1" x14ac:dyDescent="0.2">
      <c r="A64" s="7"/>
      <c r="B64" s="4" t="s">
        <v>63</v>
      </c>
      <c r="C64" s="8" t="s">
        <v>40</v>
      </c>
      <c r="D64" s="8" t="s">
        <v>64</v>
      </c>
      <c r="E64" s="8" t="s">
        <v>69</v>
      </c>
      <c r="F64" s="8" t="s">
        <v>46</v>
      </c>
      <c r="G64" s="8" t="s">
        <v>58</v>
      </c>
      <c r="H64" s="27">
        <f>H65</f>
        <v>3650.1762400000002</v>
      </c>
      <c r="I64" s="23">
        <f>I65</f>
        <v>2397.89</v>
      </c>
      <c r="J64" s="23">
        <f t="shared" si="3"/>
        <v>2397.89</v>
      </c>
    </row>
    <row r="65" spans="1:10" ht="68.25" customHeight="1" x14ac:dyDescent="0.2">
      <c r="A65" s="7"/>
      <c r="B65" s="4" t="s">
        <v>82</v>
      </c>
      <c r="C65" s="8" t="s">
        <v>40</v>
      </c>
      <c r="D65" s="8" t="s">
        <v>65</v>
      </c>
      <c r="E65" s="8" t="s">
        <v>69</v>
      </c>
      <c r="F65" s="8" t="s">
        <v>46</v>
      </c>
      <c r="G65" s="8" t="s">
        <v>58</v>
      </c>
      <c r="H65" s="27">
        <f>H66</f>
        <v>3650.1762400000002</v>
      </c>
      <c r="I65" s="23">
        <f>I66</f>
        <v>2397.89</v>
      </c>
      <c r="J65" s="23">
        <f t="shared" si="3"/>
        <v>2397.89</v>
      </c>
    </row>
    <row r="66" spans="1:10" ht="67.5" customHeight="1" x14ac:dyDescent="0.2">
      <c r="A66" s="7">
        <v>16</v>
      </c>
      <c r="B66" s="4" t="s">
        <v>81</v>
      </c>
      <c r="C66" s="8" t="s">
        <v>40</v>
      </c>
      <c r="D66" s="8" t="s">
        <v>65</v>
      </c>
      <c r="E66" s="8" t="s">
        <v>25</v>
      </c>
      <c r="F66" s="8" t="s">
        <v>46</v>
      </c>
      <c r="G66" s="8" t="s">
        <v>58</v>
      </c>
      <c r="H66" s="27">
        <f>9.286+14.8+3323.4+130.92+40-412.5-0.1+10.84742+300+2.02282+231.5</f>
        <v>3650.1762400000002</v>
      </c>
      <c r="I66" s="23">
        <f>9.29+15.4+2373.2</f>
        <v>2397.89</v>
      </c>
      <c r="J66" s="23">
        <f t="shared" si="3"/>
        <v>2397.89</v>
      </c>
    </row>
    <row r="67" spans="1:10" ht="18.75" x14ac:dyDescent="0.3">
      <c r="A67" s="6" t="s">
        <v>9</v>
      </c>
      <c r="B67" s="6"/>
      <c r="C67" s="6"/>
      <c r="D67" s="6"/>
      <c r="E67" s="6"/>
      <c r="F67" s="6"/>
      <c r="G67" s="6"/>
      <c r="H67" s="29">
        <f>H15</f>
        <v>20155.780239999996</v>
      </c>
      <c r="I67" s="24">
        <f t="shared" ref="I67:J67" si="19">I15</f>
        <v>19058.289999999997</v>
      </c>
      <c r="J67" s="24">
        <f t="shared" si="19"/>
        <v>19054.789999999997</v>
      </c>
    </row>
    <row r="69" spans="1:10" x14ac:dyDescent="0.2">
      <c r="H69" s="10"/>
    </row>
    <row r="70" spans="1:10" ht="15" customHeight="1" x14ac:dyDescent="0.2">
      <c r="B70" s="1"/>
    </row>
    <row r="71" spans="1:10" ht="15" customHeight="1" x14ac:dyDescent="0.2">
      <c r="B71" s="2"/>
    </row>
    <row r="72" spans="1:10" ht="15" customHeight="1" x14ac:dyDescent="0.2">
      <c r="B72" s="2"/>
    </row>
    <row r="73" spans="1:10" ht="15" customHeight="1" x14ac:dyDescent="0.2">
      <c r="B73" s="3"/>
    </row>
    <row r="74" spans="1:10" ht="15" customHeight="1" x14ac:dyDescent="0.2">
      <c r="B74" s="3"/>
    </row>
  </sheetData>
  <mergeCells count="20">
    <mergeCell ref="A8:J8"/>
    <mergeCell ref="I11:I13"/>
    <mergeCell ref="J11:J13"/>
    <mergeCell ref="H2:J2"/>
    <mergeCell ref="C14:G14"/>
    <mergeCell ref="C12:G12"/>
    <mergeCell ref="B12:B13"/>
    <mergeCell ref="H11:H13"/>
    <mergeCell ref="A5:B5"/>
    <mergeCell ref="C5:D5"/>
    <mergeCell ref="A7:B7"/>
    <mergeCell ref="C7:D7"/>
    <mergeCell ref="A6:B6"/>
    <mergeCell ref="C6:D6"/>
    <mergeCell ref="E5:J5"/>
    <mergeCell ref="E6:J6"/>
    <mergeCell ref="E7:J7"/>
    <mergeCell ref="A11:A13"/>
    <mergeCell ref="B11:G11"/>
    <mergeCell ref="A10:J10"/>
  </mergeCells>
  <phoneticPr fontId="0" type="noConversion"/>
  <pageMargins left="1.1811023622047245" right="0.39370078740157483" top="0.78740157480314965" bottom="0.39370078740157483" header="0.27559055118110237" footer="0.15748031496062992"/>
  <pageSetup paperSize="9" scale="61" fitToHeight="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2014-07-04T01:08:51Z</cp:lastPrinted>
  <dcterms:created xsi:type="dcterms:W3CDTF">2010-12-24T06:46:12Z</dcterms:created>
  <dcterms:modified xsi:type="dcterms:W3CDTF">2014-11-27T07:26:19Z</dcterms:modified>
</cp:coreProperties>
</file>