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25" windowWidth="15480" windowHeight="9420"/>
  </bookViews>
  <sheets>
    <sheet name="Лист1" sheetId="1" r:id="rId1"/>
  </sheets>
  <definedNames>
    <definedName name="_xlnm.Print_Titles" localSheetId="0">Лист1!$5:$6</definedName>
  </definedNames>
  <calcPr calcId="145621"/>
</workbook>
</file>

<file path=xl/calcChain.xml><?xml version="1.0" encoding="utf-8"?>
<calcChain xmlns="http://schemas.openxmlformats.org/spreadsheetml/2006/main">
  <c r="F39" i="1" l="1"/>
  <c r="F7" i="1"/>
  <c r="E41" i="1"/>
  <c r="E7" i="1"/>
  <c r="E32" i="1"/>
  <c r="E8" i="1"/>
  <c r="D34" i="1" l="1"/>
  <c r="D31" i="1"/>
  <c r="F17" i="1"/>
  <c r="E33" i="1" l="1"/>
  <c r="E15" i="1"/>
  <c r="D14" i="1"/>
  <c r="D15" i="1"/>
  <c r="F41" i="1" l="1"/>
  <c r="D21" i="1" l="1"/>
  <c r="F35" i="1"/>
  <c r="D25" i="1"/>
  <c r="D22" i="1"/>
  <c r="D24" i="1"/>
  <c r="D8" i="1"/>
  <c r="F9" i="1" l="1"/>
  <c r="F10" i="1"/>
  <c r="F11" i="1"/>
  <c r="F12" i="1"/>
  <c r="F13" i="1"/>
  <c r="F14" i="1"/>
  <c r="F16" i="1"/>
  <c r="F18" i="1"/>
  <c r="F19" i="1"/>
  <c r="F20" i="1"/>
  <c r="F22" i="1"/>
  <c r="F23" i="1"/>
  <c r="F24" i="1"/>
  <c r="F25" i="1"/>
  <c r="F30" i="1"/>
  <c r="F31" i="1"/>
  <c r="F34" i="1"/>
  <c r="F37" i="1"/>
  <c r="F40" i="1"/>
  <c r="F8" i="1"/>
  <c r="E21" i="1"/>
  <c r="F21" i="1" l="1"/>
  <c r="F15" i="1"/>
  <c r="D38" i="1" l="1"/>
  <c r="F38" i="1" s="1"/>
  <c r="D36" i="1"/>
  <c r="F36" i="1" s="1"/>
  <c r="D33" i="1"/>
  <c r="F33" i="1" s="1"/>
  <c r="D29" i="1" l="1"/>
  <c r="F29" i="1" s="1"/>
</calcChain>
</file>

<file path=xl/sharedStrings.xml><?xml version="1.0" encoding="utf-8"?>
<sst xmlns="http://schemas.openxmlformats.org/spreadsheetml/2006/main" count="91" uniqueCount="86">
  <si>
    <t>3</t>
  </si>
  <si>
    <t>0102</t>
  </si>
  <si>
    <t>0104</t>
  </si>
  <si>
    <t>Резервные фонды</t>
  </si>
  <si>
    <t>0111</t>
  </si>
  <si>
    <t>Другие общегосударственные вопросы</t>
  </si>
  <si>
    <t>0113</t>
  </si>
  <si>
    <t>0203</t>
  </si>
  <si>
    <t>0300</t>
  </si>
  <si>
    <t>0310</t>
  </si>
  <si>
    <t>0314</t>
  </si>
  <si>
    <t>0412</t>
  </si>
  <si>
    <t>0500</t>
  </si>
  <si>
    <t>Коммунальное хозяйство</t>
  </si>
  <si>
    <t>0502</t>
  </si>
  <si>
    <t>Благоустройство</t>
  </si>
  <si>
    <t>0503</t>
  </si>
  <si>
    <t>0800</t>
  </si>
  <si>
    <t>0801</t>
  </si>
  <si>
    <t>0900</t>
  </si>
  <si>
    <t>Другие вопросы в области здравоохранения</t>
  </si>
  <si>
    <t>0909</t>
  </si>
  <si>
    <t>1100</t>
  </si>
  <si>
    <t>1105</t>
  </si>
  <si>
    <t>0409</t>
  </si>
  <si>
    <t>1</t>
  </si>
  <si>
    <t>Наименование  показателя бюджетной классификации</t>
  </si>
  <si>
    <t>(тыс.рублей)</t>
  </si>
  <si>
    <t>ЖИЛИЩНО-КОММУНАЛЬНОЕ ХОЗЯЙСТВО</t>
  </si>
  <si>
    <t>КУЛЬТУРА, КИНЕМАТОГРАФИЯ</t>
  </si>
  <si>
    <t>ЗДРАВООХРАНЕНИЕ</t>
  </si>
  <si>
    <t>ФИЗИЧЕСКАЯ КУЛЬТУРА И СПОРТ</t>
  </si>
  <si>
    <t>Раздел- подраздел</t>
  </si>
  <si>
    <t>№ строки</t>
  </si>
  <si>
    <t>2</t>
  </si>
  <si>
    <t>НАЦИОНАЛЬНАЯ БЕЗОПАСНОСТЬ И ПРАВООХРАНИТЕЛЬНАЯ ДЕЯТЕЛЬНОСТЬ</t>
  </si>
  <si>
    <t>Бюджет муниципального образования поселок Большая  Ирба</t>
  </si>
  <si>
    <t xml:space="preserve">Функционирование местных администраций </t>
  </si>
  <si>
    <t>Функционирование Главы муниципального образования</t>
  </si>
  <si>
    <t>Главный бухгалтер</t>
  </si>
  <si>
    <t>С.Р.Бланк</t>
  </si>
  <si>
    <t>Другие вопросы в области  физической культуры  и спорта</t>
  </si>
  <si>
    <t>Изменения в расходную часть бюджета, руб.</t>
  </si>
  <si>
    <t xml:space="preserve">Содержание дорог за счет акцизов </t>
  </si>
  <si>
    <t>Содержание дорог за счет местного бюджета, долг за 2015г мостики 34,622 +дороги 99,99084= 134,61284</t>
  </si>
  <si>
    <t>Всего расходов в бюджете на 2016 год</t>
  </si>
  <si>
    <t xml:space="preserve">Осуществление  первичного воинского учёта </t>
  </si>
  <si>
    <t>Оформление земельных участков, Прочие работы, услуги</t>
  </si>
  <si>
    <t>Проект дорожного движения</t>
  </si>
  <si>
    <t>Дорожное хозяйство (дорожные фонды), в т.ч.</t>
  </si>
  <si>
    <t>Содержание и ремонт  дорог за счет краевого бюджета  800,0+400,0</t>
  </si>
  <si>
    <t>Обеспечение пожарной безопасности, за счет края</t>
  </si>
  <si>
    <t>Софинансирование по дорогам 8+4</t>
  </si>
  <si>
    <t>Обеспечение пожарной безопасности, софинансирование 5107,0 руб.</t>
  </si>
  <si>
    <t>Софинансирование ремонта ДК S5710</t>
  </si>
  <si>
    <t>4</t>
  </si>
  <si>
    <t>5</t>
  </si>
  <si>
    <t>Культура 200,0</t>
  </si>
  <si>
    <t>Исполнительский сбор</t>
  </si>
  <si>
    <t>Изменения вносимые в  бюджет на 2016 год         в сентябре     2016 года</t>
  </si>
  <si>
    <t>Изменения в сентябре</t>
  </si>
  <si>
    <t>Другие вопросы в области национальной безопасности(терроризм)</t>
  </si>
  <si>
    <t>Экономия расходов по приобретению ламп КБК 552 0503 0130085020 244  - 77 000,0руб.</t>
  </si>
  <si>
    <t>Экономия расходов по оформлению документации на муниципальное имущество КБК 552 0113 9010080850 244  -35200,0</t>
  </si>
  <si>
    <t>Изготовление мемориальной доски  памяти Ефремова      + 15 000,0руб.</t>
  </si>
  <si>
    <t>Н.И.Шахова</t>
  </si>
  <si>
    <t xml:space="preserve">и.о.Главы поселка </t>
  </si>
  <si>
    <t>Дополнительно на расходы Консультант+   16 400,0руб.</t>
  </si>
  <si>
    <t>Увеличение расходов по вывозу ТБО 121 100,0руб.</t>
  </si>
  <si>
    <t>Экономия расходов по проведению спортивных мероприятий КБК 552 1105 0220080810 244  -20 000,0руб.</t>
  </si>
  <si>
    <t xml:space="preserve">Содержание  администрации </t>
  </si>
  <si>
    <t>Дополнительно на расходы  ремонт, обслуживание  комп.техники, крыльца +40 400,0руб.</t>
  </si>
  <si>
    <t>Уточнение  Вида расхода  бюджетной классификации  по уплате пени по налогам с 852 на 853  сумма 3,72руб.</t>
  </si>
  <si>
    <t>Благоустройство (вывоз ТБО</t>
  </si>
  <si>
    <t>3526,86</t>
  </si>
  <si>
    <t>Уточнение КОСГУ по расходам за счет акцизов с 225 на 226  проведение экспертизы  12985,0руб.</t>
  </si>
  <si>
    <t>План на 2016 год</t>
  </si>
  <si>
    <t>Уточненный план на 2016 год</t>
  </si>
  <si>
    <t>Уточнение  Вида расхода  бюджетной классификации по исполнению Проекта Дорожного Движения                                                         с 831 на 244 сумма  330 000,0руб.</t>
  </si>
  <si>
    <t>Уточнение  Вида расхода  бюджетной классификации  по уплате целевого взноса в Совет муниципальных образований                                 с 852 на 853 сумма 2 500,0руб.</t>
  </si>
  <si>
    <t>Изменения в доходную часть бюджета, руб.</t>
  </si>
  <si>
    <t>Тех.обслуж, ремонты муниципального  имущества, капитальный ремонт, Ленина д.16, д 5, оформление муницип имущества</t>
  </si>
  <si>
    <t>Экономия расходов по капитальному ремонту муниципального имущества КБК 552 0113 9010080230 244  -42000 ,0руб.</t>
  </si>
  <si>
    <t>Экономия расходов по уличному освещению  КБК 552 0503  223  -10700,0руб.</t>
  </si>
  <si>
    <t>Экономия расходов по содержанию библиотеки   КБК 552 0801  310 -7000,0  340 -1000,0=  -8000,0руб.</t>
  </si>
  <si>
    <t>Уточнение плана по доходам  Продажа земли +17 935,46 руб., сельхозналог + 3 254,50руб.,денежные взыскания                   +50 000,0руб., НДФЛ 300 000,0руб., НДФЛ ИП +22 300,0руб., госпошлина +20 000,0руб., Аренда земли по администратору  управление экономики 017 + 590 000,0руб.,административный штраф - 4000,0руб. аренда земли по администратору  администрация поселка 552  -999 489,96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</si>
</sst>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#,##0.0"/>
    <numFmt numFmtId="165" formatCode="#,##0.00;\-#,##0.00;\ "/>
    <numFmt numFmtId="166" formatCode="0.00000"/>
    <numFmt numFmtId="167" formatCode="#,##0.00000"/>
    <numFmt numFmtId="168" formatCode="#,##0.000"/>
    <numFmt numFmtId="169" formatCode="0.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0"/>
      <color indexed="8"/>
      <name val="Times New Roman"/>
      <family val="1"/>
      <charset val="204"/>
    </font>
    <font>
      <sz val="14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 applyFont="1" applyFill="1"/>
    <xf numFmtId="165" fontId="3" fillId="0" borderId="0" xfId="0" applyNumberFormat="1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7" fillId="0" borderId="1" xfId="0" applyFont="1" applyBorder="1" applyAlignment="1">
      <alignment horizontal="center" vertical="top"/>
    </xf>
    <xf numFmtId="2" fontId="5" fillId="0" borderId="1" xfId="2" applyNumberFormat="1" applyFont="1" applyBorder="1" applyAlignment="1">
      <alignment horizontal="right"/>
    </xf>
    <xf numFmtId="2" fontId="5" fillId="0" borderId="1" xfId="2" applyNumberFormat="1" applyFont="1" applyBorder="1" applyAlignment="1">
      <alignment horizontal="right" vertical="top"/>
    </xf>
    <xf numFmtId="2" fontId="5" fillId="0" borderId="1" xfId="2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166" fontId="5" fillId="0" borderId="1" xfId="2" applyNumberFormat="1" applyFont="1" applyBorder="1" applyAlignment="1">
      <alignment horizontal="right" vertical="top"/>
    </xf>
    <xf numFmtId="0" fontId="8" fillId="0" borderId="1" xfId="0" applyFont="1" applyBorder="1" applyAlignment="1">
      <alignment vertical="top" wrapText="1"/>
    </xf>
    <xf numFmtId="49" fontId="8" fillId="0" borderId="1" xfId="0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right" vertical="center"/>
    </xf>
    <xf numFmtId="166" fontId="5" fillId="0" borderId="1" xfId="2" applyNumberFormat="1" applyFont="1" applyBorder="1" applyAlignment="1">
      <alignment horizontal="right"/>
    </xf>
    <xf numFmtId="4" fontId="5" fillId="0" borderId="1" xfId="2" applyNumberFormat="1" applyFont="1" applyBorder="1" applyAlignment="1">
      <alignment horizontal="right" vertical="top"/>
    </xf>
    <xf numFmtId="167" fontId="5" fillId="0" borderId="1" xfId="2" applyNumberFormat="1" applyFont="1" applyBorder="1" applyAlignment="1">
      <alignment horizontal="right" vertical="top"/>
    </xf>
    <xf numFmtId="167" fontId="8" fillId="0" borderId="1" xfId="2" applyNumberFormat="1" applyFont="1" applyBorder="1" applyAlignment="1">
      <alignment horizontal="right" vertical="top"/>
    </xf>
    <xf numFmtId="168" fontId="5" fillId="0" borderId="1" xfId="2" applyNumberFormat="1" applyFont="1" applyBorder="1" applyAlignment="1">
      <alignment horizontal="right" vertical="top"/>
    </xf>
    <xf numFmtId="169" fontId="5" fillId="0" borderId="1" xfId="2" applyNumberFormat="1" applyFont="1" applyBorder="1" applyAlignment="1">
      <alignment horizontal="right" vertical="top"/>
    </xf>
    <xf numFmtId="0" fontId="11" fillId="0" borderId="0" xfId="0" applyFont="1"/>
    <xf numFmtId="49" fontId="4" fillId="0" borderId="1" xfId="1" applyNumberFormat="1" applyFont="1" applyFill="1" applyBorder="1" applyAlignment="1">
      <alignment horizontal="left" vertical="center"/>
    </xf>
    <xf numFmtId="2" fontId="4" fillId="0" borderId="1" xfId="1" applyNumberFormat="1" applyFont="1" applyFill="1" applyBorder="1" applyAlignment="1">
      <alignment horizontal="right" vertical="center"/>
    </xf>
    <xf numFmtId="0" fontId="13" fillId="0" borderId="0" xfId="0" applyFont="1"/>
    <xf numFmtId="49" fontId="4" fillId="0" borderId="1" xfId="1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10" fillId="0" borderId="0" xfId="0" applyFont="1" applyFill="1" applyBorder="1" applyAlignment="1">
      <alignment horizontal="left" vertical="top" wrapText="1"/>
    </xf>
    <xf numFmtId="0" fontId="4" fillId="0" borderId="0" xfId="1" applyFont="1" applyFill="1" applyAlignment="1">
      <alignment horizont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164" fontId="4" fillId="0" borderId="3" xfId="1" applyNumberFormat="1" applyFont="1" applyFill="1" applyBorder="1" applyAlignment="1">
      <alignment horizontal="center" vertical="center" wrapText="1"/>
    </xf>
    <xf numFmtId="0" fontId="12" fillId="0" borderId="4" xfId="1" applyFont="1" applyBorder="1" applyAlignment="1">
      <alignment horizontal="right"/>
    </xf>
    <xf numFmtId="49" fontId="4" fillId="0" borderId="2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tabSelected="1" topLeftCell="A38" workbookViewId="0">
      <selection activeCell="A43" sqref="A43:F43"/>
    </sheetView>
  </sheetViews>
  <sheetFormatPr defaultRowHeight="15" x14ac:dyDescent="0.25"/>
  <cols>
    <col min="2" max="2" width="47.7109375" customWidth="1"/>
    <col min="3" max="3" width="13.7109375" customWidth="1"/>
    <col min="4" max="4" width="15.7109375" customWidth="1"/>
    <col min="5" max="5" width="19.42578125" customWidth="1"/>
    <col min="6" max="6" width="15.5703125" customWidth="1"/>
  </cols>
  <sheetData>
    <row r="1" spans="1:6" ht="21.75" customHeight="1" x14ac:dyDescent="0.3">
      <c r="B1" s="36" t="s">
        <v>36</v>
      </c>
      <c r="C1" s="36"/>
      <c r="D1" s="36"/>
      <c r="E1" s="36"/>
      <c r="F1" s="36"/>
    </row>
    <row r="2" spans="1:6" ht="20.25" customHeight="1" x14ac:dyDescent="0.3">
      <c r="B2" s="44" t="s">
        <v>59</v>
      </c>
      <c r="C2" s="44"/>
      <c r="D2" s="44"/>
      <c r="E2" s="44"/>
    </row>
    <row r="3" spans="1:6" ht="18" customHeight="1" x14ac:dyDescent="0.25">
      <c r="B3" s="1"/>
      <c r="C3" s="1"/>
      <c r="D3" s="1"/>
      <c r="E3" s="39" t="s">
        <v>27</v>
      </c>
      <c r="F3" s="39"/>
    </row>
    <row r="4" spans="1:6" ht="18" customHeight="1" x14ac:dyDescent="0.25">
      <c r="A4" s="30" t="s">
        <v>33</v>
      </c>
      <c r="B4" s="42" t="s">
        <v>26</v>
      </c>
      <c r="C4" s="40" t="s">
        <v>32</v>
      </c>
      <c r="D4" s="45" t="s">
        <v>76</v>
      </c>
      <c r="E4" s="37" t="s">
        <v>60</v>
      </c>
      <c r="F4" s="37" t="s">
        <v>77</v>
      </c>
    </row>
    <row r="5" spans="1:6" ht="43.5" customHeight="1" x14ac:dyDescent="0.25">
      <c r="A5" s="31"/>
      <c r="B5" s="43"/>
      <c r="C5" s="41"/>
      <c r="D5" s="46"/>
      <c r="E5" s="38"/>
      <c r="F5" s="38"/>
    </row>
    <row r="6" spans="1:6" ht="15.95" customHeight="1" x14ac:dyDescent="0.25">
      <c r="A6" s="8"/>
      <c r="B6" s="3" t="s">
        <v>25</v>
      </c>
      <c r="C6" s="3" t="s">
        <v>34</v>
      </c>
      <c r="D6" s="3" t="s">
        <v>0</v>
      </c>
      <c r="E6" s="3" t="s">
        <v>55</v>
      </c>
      <c r="F6" s="3" t="s">
        <v>56</v>
      </c>
    </row>
    <row r="7" spans="1:6" ht="15.95" customHeight="1" x14ac:dyDescent="0.25">
      <c r="A7" s="8"/>
      <c r="B7" s="26" t="s">
        <v>70</v>
      </c>
      <c r="C7" s="3" t="s">
        <v>2</v>
      </c>
      <c r="D7" s="29" t="s">
        <v>74</v>
      </c>
      <c r="E7" s="27">
        <f>35.4+16.4+5</f>
        <v>56.8</v>
      </c>
      <c r="F7" s="27">
        <f>D7+E7</f>
        <v>3583.6600000000003</v>
      </c>
    </row>
    <row r="8" spans="1:6" ht="73.5" customHeight="1" x14ac:dyDescent="0.25">
      <c r="A8" s="9"/>
      <c r="B8" s="4" t="s">
        <v>81</v>
      </c>
      <c r="C8" s="5" t="s">
        <v>6</v>
      </c>
      <c r="D8" s="11">
        <f>189-8.40198-23.01284-3.80519</f>
        <v>153.77998999999997</v>
      </c>
      <c r="E8" s="11">
        <f>-60.7+-35.2</f>
        <v>-95.9</v>
      </c>
      <c r="F8" s="20">
        <f>D8+E8</f>
        <v>57.879989999999964</v>
      </c>
    </row>
    <row r="9" spans="1:6" ht="42.75" hidden="1" customHeight="1" x14ac:dyDescent="0.25">
      <c r="A9" s="9"/>
      <c r="B9" s="4" t="s">
        <v>38</v>
      </c>
      <c r="C9" s="5" t="s">
        <v>1</v>
      </c>
      <c r="D9" s="12">
        <v>588.4</v>
      </c>
      <c r="E9" s="12"/>
      <c r="F9" s="20">
        <f t="shared" ref="F9:F40" si="0">D9+E9</f>
        <v>588.4</v>
      </c>
    </row>
    <row r="10" spans="1:6" ht="47.25" hidden="1" customHeight="1" x14ac:dyDescent="0.25">
      <c r="A10" s="9"/>
      <c r="B10" s="4" t="s">
        <v>37</v>
      </c>
      <c r="C10" s="5" t="s">
        <v>2</v>
      </c>
      <c r="D10" s="12">
        <v>3924.1</v>
      </c>
      <c r="E10" s="12"/>
      <c r="F10" s="20">
        <f t="shared" si="0"/>
        <v>3924.1</v>
      </c>
    </row>
    <row r="11" spans="1:6" ht="18.75" hidden="1" x14ac:dyDescent="0.25">
      <c r="A11" s="9"/>
      <c r="B11" s="4" t="s">
        <v>3</v>
      </c>
      <c r="C11" s="5" t="s">
        <v>4</v>
      </c>
      <c r="D11" s="11">
        <v>50</v>
      </c>
      <c r="E11" s="11"/>
      <c r="F11" s="20">
        <f t="shared" si="0"/>
        <v>50</v>
      </c>
    </row>
    <row r="12" spans="1:6" ht="37.5" hidden="1" x14ac:dyDescent="0.25">
      <c r="A12" s="9"/>
      <c r="B12" s="7" t="s">
        <v>5</v>
      </c>
      <c r="C12" s="5" t="s">
        <v>6</v>
      </c>
      <c r="D12" s="12">
        <v>680.5</v>
      </c>
      <c r="E12" s="12"/>
      <c r="F12" s="20">
        <f t="shared" si="0"/>
        <v>680.5</v>
      </c>
    </row>
    <row r="13" spans="1:6" ht="15.75" hidden="1" customHeight="1" x14ac:dyDescent="0.25">
      <c r="A13" s="9"/>
      <c r="B13" s="4" t="s">
        <v>58</v>
      </c>
      <c r="C13" s="5" t="s">
        <v>2</v>
      </c>
      <c r="D13" s="11">
        <v>5</v>
      </c>
      <c r="E13" s="11"/>
      <c r="F13" s="20">
        <f t="shared" si="0"/>
        <v>5</v>
      </c>
    </row>
    <row r="14" spans="1:6" ht="37.5" hidden="1" x14ac:dyDescent="0.25">
      <c r="A14" s="9"/>
      <c r="B14" s="4" t="s">
        <v>46</v>
      </c>
      <c r="C14" s="5" t="s">
        <v>7</v>
      </c>
      <c r="D14" s="11">
        <f>264.3-22.2+5.4</f>
        <v>247.50000000000003</v>
      </c>
      <c r="E14" s="11"/>
      <c r="F14" s="20">
        <f t="shared" si="0"/>
        <v>247.50000000000003</v>
      </c>
    </row>
    <row r="15" spans="1:6" ht="3.75" hidden="1" customHeight="1" x14ac:dyDescent="0.25">
      <c r="A15" s="9"/>
      <c r="B15" s="4" t="s">
        <v>35</v>
      </c>
      <c r="C15" s="5" t="s">
        <v>8</v>
      </c>
      <c r="D15" s="12">
        <f>D16+D18+D17</f>
        <v>131.04400000000001</v>
      </c>
      <c r="E15" s="12">
        <f>E16+E17</f>
        <v>0</v>
      </c>
      <c r="F15" s="20">
        <f t="shared" si="0"/>
        <v>131.04400000000001</v>
      </c>
    </row>
    <row r="16" spans="1:6" ht="42.75" hidden="1" customHeight="1" x14ac:dyDescent="0.25">
      <c r="A16" s="9"/>
      <c r="B16" s="4" t="s">
        <v>53</v>
      </c>
      <c r="C16" s="5" t="s">
        <v>9</v>
      </c>
      <c r="D16" s="24">
        <v>5.907</v>
      </c>
      <c r="E16" s="24"/>
      <c r="F16" s="23">
        <f t="shared" si="0"/>
        <v>5.907</v>
      </c>
    </row>
    <row r="17" spans="1:6" ht="37.5" hidden="1" customHeight="1" x14ac:dyDescent="0.25">
      <c r="A17" s="9"/>
      <c r="B17" s="4" t="s">
        <v>51</v>
      </c>
      <c r="C17" s="5" t="s">
        <v>9</v>
      </c>
      <c r="D17" s="11">
        <v>102.137</v>
      </c>
      <c r="E17" s="24"/>
      <c r="F17" s="23">
        <f t="shared" si="0"/>
        <v>102.137</v>
      </c>
    </row>
    <row r="18" spans="1:6" ht="37.5" hidden="1" customHeight="1" x14ac:dyDescent="0.25">
      <c r="A18" s="9"/>
      <c r="B18" s="4" t="s">
        <v>61</v>
      </c>
      <c r="C18" s="5" t="s">
        <v>10</v>
      </c>
      <c r="D18" s="12">
        <v>23</v>
      </c>
      <c r="E18" s="12"/>
      <c r="F18" s="20">
        <f t="shared" si="0"/>
        <v>23</v>
      </c>
    </row>
    <row r="19" spans="1:6" ht="0.75" hidden="1" customHeight="1" x14ac:dyDescent="0.25">
      <c r="A19" s="9"/>
      <c r="B19" s="4"/>
      <c r="C19" s="5"/>
      <c r="D19" s="11"/>
      <c r="E19" s="11"/>
      <c r="F19" s="20">
        <f t="shared" si="0"/>
        <v>0</v>
      </c>
    </row>
    <row r="20" spans="1:6" ht="1.5" hidden="1" customHeight="1" x14ac:dyDescent="0.25">
      <c r="A20" s="9"/>
      <c r="F20" s="20">
        <f t="shared" si="0"/>
        <v>0</v>
      </c>
    </row>
    <row r="21" spans="1:6" ht="37.5" hidden="1" x14ac:dyDescent="0.25">
      <c r="A21" s="9"/>
      <c r="B21" s="16" t="s">
        <v>49</v>
      </c>
      <c r="C21" s="17" t="s">
        <v>24</v>
      </c>
      <c r="D21" s="18">
        <f>D22+D24+D25+D26+D23</f>
        <v>2038.8815199999999</v>
      </c>
      <c r="E21" s="18">
        <f>E22+E23+E24+E25</f>
        <v>0</v>
      </c>
      <c r="F21" s="22">
        <f t="shared" si="0"/>
        <v>2038.8815199999999</v>
      </c>
    </row>
    <row r="22" spans="1:6" ht="18" hidden="1" customHeight="1" x14ac:dyDescent="0.25">
      <c r="A22" s="9"/>
      <c r="B22" s="4" t="s">
        <v>43</v>
      </c>
      <c r="C22" s="5"/>
      <c r="D22" s="11">
        <f>334.6+27.66868</f>
        <v>362.26868000000002</v>
      </c>
      <c r="E22" s="15"/>
      <c r="F22" s="21">
        <f t="shared" si="0"/>
        <v>362.26868000000002</v>
      </c>
    </row>
    <row r="23" spans="1:6" ht="37.5" hidden="1" x14ac:dyDescent="0.25">
      <c r="A23" s="9"/>
      <c r="B23" s="4" t="s">
        <v>50</v>
      </c>
      <c r="C23" s="5"/>
      <c r="D23" s="11">
        <v>1200</v>
      </c>
      <c r="E23" s="11"/>
      <c r="F23" s="20">
        <f t="shared" si="0"/>
        <v>1200</v>
      </c>
    </row>
    <row r="24" spans="1:6" ht="37.5" hidden="1" customHeight="1" x14ac:dyDescent="0.25">
      <c r="A24" s="9"/>
      <c r="B24" s="4" t="s">
        <v>52</v>
      </c>
      <c r="C24" s="5"/>
      <c r="D24" s="11">
        <f>80.4-68.4</f>
        <v>12</v>
      </c>
      <c r="E24" s="11"/>
      <c r="F24" s="20">
        <f t="shared" si="0"/>
        <v>12</v>
      </c>
    </row>
    <row r="25" spans="1:6" ht="59.25" hidden="1" customHeight="1" x14ac:dyDescent="0.25">
      <c r="A25" s="9"/>
      <c r="B25" s="4" t="s">
        <v>44</v>
      </c>
      <c r="C25" s="5"/>
      <c r="D25" s="11">
        <f>111.6+23.01284</f>
        <v>134.61284000000001</v>
      </c>
      <c r="E25" s="15"/>
      <c r="F25" s="21">
        <f t="shared" si="0"/>
        <v>134.61284000000001</v>
      </c>
    </row>
    <row r="26" spans="1:6" ht="17.25" hidden="1" customHeight="1" x14ac:dyDescent="0.25">
      <c r="A26" s="9"/>
      <c r="B26" s="4" t="s">
        <v>48</v>
      </c>
      <c r="C26" s="5"/>
      <c r="D26" s="11">
        <v>330</v>
      </c>
      <c r="E26" s="15"/>
      <c r="F26" s="20">
        <v>330</v>
      </c>
    </row>
    <row r="27" spans="1:6" ht="18" hidden="1" customHeight="1" x14ac:dyDescent="0.25">
      <c r="A27" s="9"/>
      <c r="B27" s="4"/>
      <c r="C27" s="5"/>
      <c r="D27" s="11"/>
      <c r="E27" s="15"/>
      <c r="F27" s="20"/>
    </row>
    <row r="28" spans="1:6" ht="39.75" hidden="1" customHeight="1" x14ac:dyDescent="0.25">
      <c r="A28" s="9"/>
      <c r="B28" s="4" t="s">
        <v>47</v>
      </c>
      <c r="C28" s="5" t="s">
        <v>11</v>
      </c>
      <c r="D28" s="12">
        <v>150</v>
      </c>
      <c r="E28" s="12"/>
      <c r="F28" s="20">
        <v>150</v>
      </c>
    </row>
    <row r="29" spans="1:6" ht="15.75" hidden="1" customHeight="1" x14ac:dyDescent="0.25">
      <c r="A29" s="9"/>
      <c r="B29" s="4" t="s">
        <v>28</v>
      </c>
      <c r="C29" s="5" t="s">
        <v>12</v>
      </c>
      <c r="D29" s="12">
        <f>D30+D31</f>
        <v>1648.3</v>
      </c>
      <c r="E29" s="12"/>
      <c r="F29" s="20">
        <f t="shared" si="0"/>
        <v>1648.3</v>
      </c>
    </row>
    <row r="30" spans="1:6" ht="18.75" hidden="1" x14ac:dyDescent="0.25">
      <c r="A30" s="9"/>
      <c r="B30" s="4" t="s">
        <v>13</v>
      </c>
      <c r="C30" s="5" t="s">
        <v>14</v>
      </c>
      <c r="D30" s="12">
        <v>67</v>
      </c>
      <c r="E30" s="11"/>
      <c r="F30" s="20">
        <f t="shared" si="0"/>
        <v>67</v>
      </c>
    </row>
    <row r="31" spans="1:6" ht="18.75" customHeight="1" x14ac:dyDescent="0.25">
      <c r="A31" s="9"/>
      <c r="B31" s="4" t="s">
        <v>15</v>
      </c>
      <c r="C31" s="5" t="s">
        <v>16</v>
      </c>
      <c r="D31" s="12">
        <f>1587.8-6.5</f>
        <v>1581.3</v>
      </c>
      <c r="E31" s="11">
        <v>-77</v>
      </c>
      <c r="F31" s="20">
        <f t="shared" si="0"/>
        <v>1504.3</v>
      </c>
    </row>
    <row r="32" spans="1:6" ht="18.75" customHeight="1" x14ac:dyDescent="0.25">
      <c r="A32" s="9"/>
      <c r="B32" s="4" t="s">
        <v>73</v>
      </c>
      <c r="C32" s="5"/>
      <c r="D32" s="12"/>
      <c r="E32" s="11">
        <f>15+121.1</f>
        <v>136.1</v>
      </c>
      <c r="F32" s="20"/>
    </row>
    <row r="33" spans="1:6" ht="18" hidden="1" customHeight="1" x14ac:dyDescent="0.25">
      <c r="A33" s="9"/>
      <c r="B33" s="4" t="s">
        <v>29</v>
      </c>
      <c r="C33" s="5" t="s">
        <v>17</v>
      </c>
      <c r="D33" s="11">
        <f>D34</f>
        <v>11665.343000000001</v>
      </c>
      <c r="E33" s="11">
        <f>E35+E34</f>
        <v>0</v>
      </c>
      <c r="F33" s="20">
        <f t="shared" si="0"/>
        <v>11665.343000000001</v>
      </c>
    </row>
    <row r="34" spans="1:6" ht="19.5" hidden="1" customHeight="1" x14ac:dyDescent="0.25">
      <c r="A34" s="9"/>
      <c r="B34" s="4" t="s">
        <v>57</v>
      </c>
      <c r="C34" s="5" t="s">
        <v>18</v>
      </c>
      <c r="D34" s="11">
        <f>11416.55+119.2+200-70.407</f>
        <v>11665.343000000001</v>
      </c>
      <c r="E34" s="11"/>
      <c r="F34" s="20">
        <f t="shared" si="0"/>
        <v>11665.343000000001</v>
      </c>
    </row>
    <row r="35" spans="1:6" ht="1.5" hidden="1" customHeight="1" x14ac:dyDescent="0.25">
      <c r="A35" s="9"/>
      <c r="B35" s="4" t="s">
        <v>54</v>
      </c>
      <c r="C35" s="5" t="s">
        <v>18</v>
      </c>
      <c r="D35" s="11">
        <v>100</v>
      </c>
      <c r="E35" s="11"/>
      <c r="F35" s="20">
        <f t="shared" si="0"/>
        <v>100</v>
      </c>
    </row>
    <row r="36" spans="1:6" ht="24" hidden="1" customHeight="1" x14ac:dyDescent="0.25">
      <c r="A36" s="9"/>
      <c r="B36" s="4" t="s">
        <v>30</v>
      </c>
      <c r="C36" s="5" t="s">
        <v>19</v>
      </c>
      <c r="D36" s="11">
        <f>D37</f>
        <v>30</v>
      </c>
      <c r="E36" s="11"/>
      <c r="F36" s="20">
        <f t="shared" si="0"/>
        <v>30</v>
      </c>
    </row>
    <row r="37" spans="1:6" ht="21" hidden="1" customHeight="1" x14ac:dyDescent="0.25">
      <c r="A37" s="9"/>
      <c r="B37" s="4" t="s">
        <v>20</v>
      </c>
      <c r="C37" s="5" t="s">
        <v>21</v>
      </c>
      <c r="D37" s="12">
        <v>30</v>
      </c>
      <c r="E37" s="12"/>
      <c r="F37" s="20">
        <f t="shared" si="0"/>
        <v>30</v>
      </c>
    </row>
    <row r="38" spans="1:6" ht="18" customHeight="1" x14ac:dyDescent="0.25">
      <c r="A38" s="9"/>
      <c r="B38" s="4" t="s">
        <v>31</v>
      </c>
      <c r="C38" s="5" t="s">
        <v>22</v>
      </c>
      <c r="D38" s="11">
        <f>D39</f>
        <v>40.299999999999997</v>
      </c>
      <c r="E38" s="11">
        <v>-20</v>
      </c>
      <c r="F38" s="20">
        <f t="shared" si="0"/>
        <v>20.299999999999997</v>
      </c>
    </row>
    <row r="39" spans="1:6" ht="18" customHeight="1" x14ac:dyDescent="0.25">
      <c r="A39" s="9"/>
      <c r="B39" s="4" t="s">
        <v>41</v>
      </c>
      <c r="C39" s="6" t="s">
        <v>23</v>
      </c>
      <c r="D39" s="11">
        <v>40.299999999999997</v>
      </c>
      <c r="E39" s="11">
        <v>-20</v>
      </c>
      <c r="F39" s="20">
        <f>+D39--E39</f>
        <v>20.299999999999997</v>
      </c>
    </row>
    <row r="40" spans="1:6" ht="0.75" customHeight="1" x14ac:dyDescent="0.25">
      <c r="A40" s="9"/>
      <c r="B40" s="4"/>
      <c r="C40" s="6"/>
      <c r="D40" s="11"/>
      <c r="E40" s="11"/>
      <c r="F40" s="20">
        <f t="shared" si="0"/>
        <v>0</v>
      </c>
    </row>
    <row r="41" spans="1:6" ht="18.75" x14ac:dyDescent="0.3">
      <c r="A41" s="32" t="s">
        <v>45</v>
      </c>
      <c r="B41" s="33"/>
      <c r="C41" s="34"/>
      <c r="D41" s="10">
        <v>21064.148509999999</v>
      </c>
      <c r="E41" s="19">
        <f>E7+E8+E31+E32+E39</f>
        <v>0</v>
      </c>
      <c r="F41" s="21">
        <f>D41+E41</f>
        <v>21064.148509999999</v>
      </c>
    </row>
    <row r="42" spans="1:6" ht="20.25" customHeight="1" x14ac:dyDescent="0.25">
      <c r="A42" s="48" t="s">
        <v>80</v>
      </c>
      <c r="B42" s="49"/>
      <c r="C42" s="49"/>
      <c r="D42" s="49"/>
      <c r="E42" s="2"/>
    </row>
    <row r="43" spans="1:6" ht="73.5" customHeight="1" x14ac:dyDescent="0.25">
      <c r="A43" s="35" t="s">
        <v>85</v>
      </c>
      <c r="B43" s="35"/>
      <c r="C43" s="35"/>
      <c r="D43" s="35"/>
      <c r="E43" s="35"/>
      <c r="F43" s="35"/>
    </row>
    <row r="44" spans="1:6" ht="9.75" customHeight="1" x14ac:dyDescent="0.25">
      <c r="A44" s="35"/>
      <c r="B44" s="35"/>
      <c r="C44" s="35"/>
      <c r="D44" s="35"/>
      <c r="E44" s="35"/>
      <c r="F44" s="35"/>
    </row>
    <row r="45" spans="1:6" ht="15" hidden="1" customHeight="1" x14ac:dyDescent="0.25">
      <c r="A45" s="35"/>
      <c r="B45" s="35"/>
      <c r="C45" s="35"/>
      <c r="D45" s="35"/>
      <c r="E45" s="35"/>
      <c r="F45" s="35"/>
    </row>
    <row r="46" spans="1:6" ht="12" hidden="1" customHeight="1" x14ac:dyDescent="0.25">
      <c r="A46" s="35"/>
      <c r="B46" s="35"/>
      <c r="C46" s="35"/>
      <c r="D46" s="35"/>
      <c r="E46" s="35"/>
      <c r="F46" s="35"/>
    </row>
    <row r="47" spans="1:6" ht="18.75" customHeight="1" x14ac:dyDescent="0.25">
      <c r="A47" s="50" t="s">
        <v>42</v>
      </c>
      <c r="B47" s="50"/>
      <c r="C47" s="50"/>
      <c r="D47" s="50"/>
    </row>
    <row r="48" spans="1:6" ht="35.25" customHeight="1" x14ac:dyDescent="0.25">
      <c r="A48" s="35" t="s">
        <v>78</v>
      </c>
      <c r="B48" s="35"/>
      <c r="C48" s="35"/>
      <c r="D48" s="35"/>
      <c r="E48" s="35"/>
      <c r="F48" s="35"/>
    </row>
    <row r="49" spans="1:6" ht="23.25" customHeight="1" x14ac:dyDescent="0.25">
      <c r="A49" s="35" t="s">
        <v>72</v>
      </c>
      <c r="B49" s="35"/>
      <c r="C49" s="35"/>
      <c r="D49" s="35"/>
      <c r="E49" s="35"/>
      <c r="F49" s="35"/>
    </row>
    <row r="50" spans="1:6" ht="42" customHeight="1" x14ac:dyDescent="0.25">
      <c r="A50" s="35" t="s">
        <v>79</v>
      </c>
      <c r="B50" s="35"/>
      <c r="C50" s="35"/>
      <c r="D50" s="35"/>
      <c r="E50" s="35"/>
      <c r="F50" s="35"/>
    </row>
    <row r="51" spans="1:6" ht="20.25" customHeight="1" x14ac:dyDescent="0.25">
      <c r="A51" s="35" t="s">
        <v>68</v>
      </c>
      <c r="B51" s="35"/>
      <c r="C51" s="35"/>
      <c r="D51" s="35"/>
      <c r="E51" s="35"/>
      <c r="F51" s="35"/>
    </row>
    <row r="52" spans="1:6" ht="27" customHeight="1" x14ac:dyDescent="0.25">
      <c r="A52" s="35" t="s">
        <v>64</v>
      </c>
      <c r="B52" s="35"/>
      <c r="C52" s="35"/>
      <c r="D52" s="35"/>
      <c r="E52" s="35"/>
      <c r="F52" s="35"/>
    </row>
    <row r="53" spans="1:6" ht="27" customHeight="1" x14ac:dyDescent="0.25">
      <c r="A53" s="35" t="s">
        <v>67</v>
      </c>
      <c r="B53" s="35"/>
      <c r="C53" s="35"/>
      <c r="D53" s="35"/>
      <c r="E53" s="35"/>
      <c r="F53" s="35"/>
    </row>
    <row r="54" spans="1:6" ht="27" customHeight="1" x14ac:dyDescent="0.25">
      <c r="A54" s="35" t="s">
        <v>71</v>
      </c>
      <c r="B54" s="35"/>
      <c r="C54" s="35"/>
      <c r="D54" s="35"/>
      <c r="E54" s="35"/>
      <c r="F54" s="35"/>
    </row>
    <row r="55" spans="1:6" ht="18.75" customHeight="1" x14ac:dyDescent="0.25">
      <c r="A55" s="25" t="s">
        <v>62</v>
      </c>
    </row>
    <row r="56" spans="1:6" ht="18.75" customHeight="1" x14ac:dyDescent="0.25">
      <c r="A56" s="25" t="s">
        <v>84</v>
      </c>
    </row>
    <row r="57" spans="1:6" ht="18.75" customHeight="1" x14ac:dyDescent="0.25">
      <c r="A57" s="25" t="s">
        <v>83</v>
      </c>
    </row>
    <row r="58" spans="1:6" ht="25.5" customHeight="1" x14ac:dyDescent="0.25">
      <c r="A58" s="47" t="s">
        <v>82</v>
      </c>
      <c r="B58" s="47"/>
      <c r="C58" s="47"/>
      <c r="D58" s="47"/>
      <c r="E58" s="47"/>
      <c r="F58" s="47"/>
    </row>
    <row r="59" spans="1:6" ht="21" customHeight="1" x14ac:dyDescent="0.25">
      <c r="A59" s="47" t="s">
        <v>63</v>
      </c>
      <c r="B59" s="47"/>
      <c r="C59" s="47"/>
      <c r="D59" s="47"/>
      <c r="E59" s="47"/>
      <c r="F59" s="47"/>
    </row>
    <row r="60" spans="1:6" ht="15.75" x14ac:dyDescent="0.25">
      <c r="A60" s="47" t="s">
        <v>69</v>
      </c>
      <c r="B60" s="47"/>
      <c r="C60" s="47"/>
      <c r="D60" s="47"/>
      <c r="E60" s="47"/>
      <c r="F60" s="47"/>
    </row>
    <row r="61" spans="1:6" x14ac:dyDescent="0.25">
      <c r="A61" s="28" t="s">
        <v>75</v>
      </c>
    </row>
    <row r="62" spans="1:6" ht="63.75" customHeight="1" x14ac:dyDescent="0.25">
      <c r="A62" s="13" t="s">
        <v>66</v>
      </c>
      <c r="B62" s="13"/>
      <c r="C62" s="13" t="s">
        <v>65</v>
      </c>
    </row>
    <row r="63" spans="1:6" ht="18.75" x14ac:dyDescent="0.3">
      <c r="A63" s="14" t="s">
        <v>39</v>
      </c>
      <c r="B63" s="14"/>
      <c r="C63" s="14" t="s">
        <v>40</v>
      </c>
    </row>
  </sheetData>
  <mergeCells count="26">
    <mergeCell ref="A60:F60"/>
    <mergeCell ref="A42:D42"/>
    <mergeCell ref="A47:D47"/>
    <mergeCell ref="A45:F45"/>
    <mergeCell ref="A46:F46"/>
    <mergeCell ref="A48:F48"/>
    <mergeCell ref="A58:F58"/>
    <mergeCell ref="A59:F59"/>
    <mergeCell ref="A51:F51"/>
    <mergeCell ref="A52:F52"/>
    <mergeCell ref="A49:F49"/>
    <mergeCell ref="A50:F50"/>
    <mergeCell ref="A53:F53"/>
    <mergeCell ref="A54:F54"/>
    <mergeCell ref="A4:A5"/>
    <mergeCell ref="A41:C41"/>
    <mergeCell ref="A43:F43"/>
    <mergeCell ref="A44:F44"/>
    <mergeCell ref="B1:F1"/>
    <mergeCell ref="F4:F5"/>
    <mergeCell ref="E4:E5"/>
    <mergeCell ref="E3:F3"/>
    <mergeCell ref="C4:C5"/>
    <mergeCell ref="B4:B5"/>
    <mergeCell ref="B2:E2"/>
    <mergeCell ref="D4:D5"/>
  </mergeCells>
  <phoneticPr fontId="0" type="noConversion"/>
  <pageMargins left="1.1811023622047245" right="0.39370078740157483" top="0.59055118110236227" bottom="0" header="0.51181102362204722" footer="0.51181102362204722"/>
  <pageSetup paperSize="9" scale="70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2016-09-30T09:53:43Z</cp:lastPrinted>
  <dcterms:created xsi:type="dcterms:W3CDTF">2011-08-29T03:04:42Z</dcterms:created>
  <dcterms:modified xsi:type="dcterms:W3CDTF">2016-09-30T09:53:57Z</dcterms:modified>
</cp:coreProperties>
</file>