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585" windowWidth="15480" windowHeight="9060"/>
  </bookViews>
  <sheets>
    <sheet name="Лист1" sheetId="1" r:id="rId1"/>
  </sheets>
  <definedNames>
    <definedName name="_xlnm.Print_Titles" localSheetId="0">Лист1!$15:$16</definedName>
  </definedNames>
  <calcPr calcId="145621"/>
</workbook>
</file>

<file path=xl/calcChain.xml><?xml version="1.0" encoding="utf-8"?>
<calcChain xmlns="http://schemas.openxmlformats.org/spreadsheetml/2006/main">
  <c r="G62" i="1" l="1"/>
  <c r="G63" i="1"/>
  <c r="G61" i="1"/>
  <c r="G135" i="1" l="1"/>
  <c r="G148" i="1"/>
  <c r="G149" i="1"/>
  <c r="G33" i="1" l="1"/>
  <c r="G28" i="1"/>
  <c r="G26" i="1"/>
  <c r="G22" i="1"/>
  <c r="G128" i="1" l="1"/>
  <c r="G142" i="1" l="1"/>
  <c r="G143" i="1"/>
  <c r="G112" i="1" l="1"/>
  <c r="G129" i="1"/>
  <c r="G130" i="1" s="1"/>
  <c r="G146" i="1" l="1"/>
  <c r="G147" i="1"/>
  <c r="G151" i="1"/>
  <c r="G152" i="1"/>
  <c r="G52" i="1"/>
  <c r="G53" i="1"/>
  <c r="G54" i="1"/>
  <c r="G136" i="1" l="1"/>
  <c r="G137" i="1"/>
  <c r="G89" i="1" l="1"/>
  <c r="G86" i="1"/>
  <c r="G85" i="1"/>
  <c r="G78" i="1"/>
  <c r="G79" i="1"/>
  <c r="G96" i="1" l="1"/>
  <c r="G21" i="1" l="1"/>
  <c r="G20" i="1" s="1"/>
  <c r="G25" i="1"/>
  <c r="G27" i="1"/>
  <c r="G32" i="1"/>
  <c r="G31" i="1" s="1"/>
  <c r="G43" i="1"/>
  <c r="G46" i="1"/>
  <c r="G49" i="1"/>
  <c r="G60" i="1"/>
  <c r="G59" i="1" s="1"/>
  <c r="G66" i="1"/>
  <c r="G70" i="1"/>
  <c r="G73" i="1"/>
  <c r="G81" i="1"/>
  <c r="G84" i="1"/>
  <c r="G90" i="1"/>
  <c r="G93" i="1"/>
  <c r="G104" i="1"/>
  <c r="G109" i="1"/>
  <c r="G119" i="1"/>
  <c r="G113" i="1"/>
  <c r="G116" i="1"/>
  <c r="G122" i="1"/>
  <c r="G125" i="1"/>
  <c r="G131" i="1"/>
  <c r="G145" i="1"/>
  <c r="G154" i="1"/>
  <c r="G157" i="1"/>
  <c r="G162" i="1"/>
  <c r="G165" i="1"/>
  <c r="G24" i="1" l="1"/>
  <c r="G69" i="1"/>
  <c r="G88" i="1" l="1"/>
  <c r="G87" i="1" s="1"/>
  <c r="G77" i="1" s="1"/>
  <c r="G39" i="1" l="1"/>
  <c r="G34" i="1"/>
  <c r="G23" i="1" l="1"/>
  <c r="G103" i="1" l="1"/>
  <c r="G19" i="1" l="1"/>
  <c r="G55" i="1" l="1"/>
  <c r="G42" i="1" s="1"/>
  <c r="G134" i="1" l="1"/>
  <c r="G38" i="1" l="1"/>
  <c r="G65" i="1"/>
  <c r="G100" i="1"/>
  <c r="G99" i="1" s="1"/>
  <c r="G76" i="1" s="1"/>
  <c r="G170" i="1"/>
  <c r="G168" i="1" s="1"/>
  <c r="G108" i="1"/>
  <c r="G58" i="1"/>
  <c r="G107" i="1" l="1"/>
  <c r="G64" i="1"/>
  <c r="G18" i="1"/>
  <c r="G161" i="1" l="1"/>
  <c r="G160" i="1" s="1"/>
  <c r="G173" i="1" l="1"/>
  <c r="G17" i="1" l="1"/>
</calcChain>
</file>

<file path=xl/sharedStrings.xml><?xml version="1.0" encoding="utf-8"?>
<sst xmlns="http://schemas.openxmlformats.org/spreadsheetml/2006/main" count="668" uniqueCount="180">
  <si>
    <t>Наименование главных распорядителей и наименование показателей бюджетной классификации</t>
  </si>
  <si>
    <t>2</t>
  </si>
  <si>
    <t>3</t>
  </si>
  <si>
    <t>4</t>
  </si>
  <si>
    <t>5</t>
  </si>
  <si>
    <t>6</t>
  </si>
  <si>
    <t>552</t>
  </si>
  <si>
    <t/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</si>
  <si>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</si>
  <si>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</si>
  <si>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</si>
  <si>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Глава муниципального образования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</si>
  <si>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</si>
  <si>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0104</t>
  </si>
  <si>
    <t>Резервные фонды</t>
  </si>
  <si>
    <t>0111</t>
  </si>
  <si>
    <t>Другие общегосударственные вопросы</t>
  </si>
  <si>
    <t>0113</t>
  </si>
  <si>
    <t>Осуществление государственных полномочий по созданию и обеспечению деятельности административных комиссий</t>
  </si>
  <si>
    <t>0200</t>
  </si>
  <si>
    <t>Мобилизационная  и вневойсковая подготовка</t>
  </si>
  <si>
    <t>0203</t>
  </si>
  <si>
    <t>0300</t>
  </si>
  <si>
    <t>Обеспечение пожарной безопасности</t>
  </si>
  <si>
    <t>0310</t>
  </si>
  <si>
    <t>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</si>
  <si>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</si>
  <si>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</si>
  <si>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0400</t>
  </si>
  <si>
    <t>Другие вопросы в области национальной экономики</t>
  </si>
  <si>
    <t>0412</t>
  </si>
  <si>
    <t xml:space="preserve">Мероприятия в области строительства, архитектуры и градостроительства в поселениях </t>
  </si>
  <si>
    <t>0500</t>
  </si>
  <si>
    <t>Коммунальное хозяйство</t>
  </si>
  <si>
    <t>0502</t>
  </si>
  <si>
    <t>Благоустройство</t>
  </si>
  <si>
    <t>0503</t>
  </si>
  <si>
    <t>Содержание уличного освещения</t>
  </si>
  <si>
    <t>Организация и содержание мест захоронения поселений</t>
  </si>
  <si>
    <t>Прочие мероприятия по благоустройству поселений</t>
  </si>
  <si>
    <t>0800</t>
  </si>
  <si>
    <t>Культура</t>
  </si>
  <si>
    <t>0801</t>
  </si>
  <si>
    <t>0900</t>
  </si>
  <si>
    <t>Другие вопросы в области здравоохранения</t>
  </si>
  <si>
    <t>0909</t>
  </si>
  <si>
    <t>1100</t>
  </si>
  <si>
    <t>1105</t>
  </si>
  <si>
    <t xml:space="preserve">Совета депутатов </t>
  </si>
  <si>
    <t>0409</t>
  </si>
  <si>
    <t>Мероприятия в области коммунального хозяйства  поселений</t>
  </si>
  <si>
    <t>Организация и проведение акарицидных обработок мест массового отдыха населения за счет средств местного бюджета</t>
  </si>
  <si>
    <t>Оценка недвижимости, признание прав и регулирование отношений по государственной и муниципальной собственности</t>
  </si>
  <si>
    <t>Дорожное хозяйство (дорожные фонды)</t>
  </si>
  <si>
    <t>КВСР</t>
  </si>
  <si>
    <t>КФСР</t>
  </si>
  <si>
    <t>КЦСР</t>
  </si>
  <si>
    <t>КВР</t>
  </si>
  <si>
    <t>870</t>
  </si>
  <si>
    <t>Обеспечение деятельности подведомственных учреждений- библиотек</t>
  </si>
  <si>
    <t xml:space="preserve">Культурно-массовые мероприятия проводимые на территории муниципального образования </t>
  </si>
  <si>
    <t>9018025</t>
  </si>
  <si>
    <t>9018021</t>
  </si>
  <si>
    <t>9018011</t>
  </si>
  <si>
    <t>9018085</t>
  </si>
  <si>
    <t>9018023</t>
  </si>
  <si>
    <t>9018022</t>
  </si>
  <si>
    <t>9017514</t>
  </si>
  <si>
    <t>Реализация государственных функций, связанных с общегосударственным управлением (прочие расходы)</t>
  </si>
  <si>
    <t>9025118</t>
  </si>
  <si>
    <t>0128213</t>
  </si>
  <si>
    <t>0168102</t>
  </si>
  <si>
    <t>0168203</t>
  </si>
  <si>
    <t>9048303</t>
  </si>
  <si>
    <t>0118025</t>
  </si>
  <si>
    <t>0138103</t>
  </si>
  <si>
    <t>Уличное освещение поселений</t>
  </si>
  <si>
    <t>0138113</t>
  </si>
  <si>
    <t>0118115</t>
  </si>
  <si>
    <t>0118116</t>
  </si>
  <si>
    <t>0218062</t>
  </si>
  <si>
    <t>0218481</t>
  </si>
  <si>
    <t>0218063</t>
  </si>
  <si>
    <t>0218064</t>
  </si>
  <si>
    <t>0228081</t>
  </si>
  <si>
    <t>0138502</t>
  </si>
  <si>
    <t>Всего</t>
  </si>
  <si>
    <t>Организация и проведение акарицидных обработок мест массового отдыха населения за счет средств краевого бюджета</t>
  </si>
  <si>
    <t>9018307</t>
  </si>
  <si>
    <t>Реализация государственных функций, связанных с общегосударственным управлением (передача полномочий по внешнему муниципальному контролю)</t>
  </si>
  <si>
    <t>Содержание автомобильных дорог общего пользования местного значения за счет дорожного фонда</t>
  </si>
  <si>
    <t>Центральный аппарат муниципального образования</t>
  </si>
  <si>
    <t>1</t>
  </si>
  <si>
    <t>Резервные средства</t>
  </si>
  <si>
    <t>0158205</t>
  </si>
  <si>
    <t>0148204</t>
  </si>
  <si>
    <t>540</t>
  </si>
  <si>
    <t>Иные межбюджетные трансферты</t>
  </si>
  <si>
    <t>к  решению поселкового</t>
  </si>
  <si>
    <t xml:space="preserve">Обеспечение первичных  мер пожарной безопасности поселений
</t>
  </si>
  <si>
    <t>Профилактика терроризма и экстримизма  в муниципальном образовании</t>
  </si>
  <si>
    <t>Содержание автомобильных дорог за счет местного бюджета</t>
  </si>
  <si>
    <t>Организации дорожного движения в  поселке Большая Ирба</t>
  </si>
  <si>
    <t>Энергосбережение и повышение энергетической эффективности на территории муниципального образования</t>
  </si>
  <si>
    <t>Формирование здорового образа  жизни через развитие массовой  физической культуры  и спорта</t>
  </si>
  <si>
    <t>Приложение №  7</t>
  </si>
  <si>
    <t>Уплата прочих налогов, сборов и иных платежей</t>
  </si>
  <si>
    <t xml:space="preserve">Субсидии бюджетным учреждениям на финансовое обеспечение муниципального задания </t>
  </si>
  <si>
    <t>Субсидии на иные цели по софинансированию на поддержку социокультурных проектов муниципальных учреждений культуры и образовательных учреждений в области культуры</t>
  </si>
  <si>
    <t>ВЕДОМСТВЕННАЯ СТРУКТУРА  РАСХОДОВ МЕСТНОГО БЮДЖЕТА НА 2015 ГОД</t>
  </si>
  <si>
    <t>0107</t>
  </si>
  <si>
    <t>Обеспечение проведение выборов и референдумов</t>
  </si>
  <si>
    <t>0118555</t>
  </si>
  <si>
    <t>0117555</t>
  </si>
  <si>
    <t>0118309</t>
  </si>
  <si>
    <t>Озеленение  поселений</t>
  </si>
  <si>
    <t>0158206</t>
  </si>
  <si>
    <t>Формирование антикоррупционного и общественного сознания к противодействию коррупции</t>
  </si>
  <si>
    <t>0118114</t>
  </si>
  <si>
    <t xml:space="preserve">Мероприятия  по землеустройству и землепользованию в поселениях </t>
  </si>
  <si>
    <t>Проведение выборов в органы  власти местного самоуправления</t>
  </si>
  <si>
    <t>Резервный фонд местных администраций</t>
  </si>
  <si>
    <t xml:space="preserve"> Реализация государственных функций, связанных с общегосударственным управлением (членские взносы) </t>
  </si>
  <si>
    <t>Сумма на 2015 год</t>
  </si>
  <si>
    <t>(тыс.рублей)</t>
  </si>
  <si>
    <t>9018024</t>
  </si>
  <si>
    <t>от  25.12.2014г. №  53-258 р</t>
  </si>
  <si>
    <t>Софинансирование на капитальный ремонт и ремонт автомобильных дорог общего пользования местного значения городских  округов с численностью населения менее 90 тысяч человек, городских и сельских поселений</t>
  </si>
  <si>
    <t>0167594</t>
  </si>
  <si>
    <t>0168594</t>
  </si>
  <si>
    <t>0168508</t>
  </si>
  <si>
    <t>Софинансирование на содержание автомобильных дорог общего пользования местного значения городских   и сельских поселений</t>
  </si>
  <si>
    <t>Расходы на капитальный ремонт и ремонт автомобильных дорог общего пользования местного значения городских  округов с численностью населения менее 90 тысяч человек, городских и сельских поселений</t>
  </si>
  <si>
    <t>№ строки</t>
  </si>
  <si>
    <t>Администрация поселка  Большая Ирба</t>
  </si>
  <si>
    <t>100</t>
  </si>
  <si>
    <t>120</t>
  </si>
  <si>
    <t>Расходы на выплаты персоналу государственных (муниципальных) органов</t>
  </si>
  <si>
    <t>200</t>
  </si>
  <si>
    <t>240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</si>
  <si>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</si>
  <si>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</si>
  <si>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800</t>
  </si>
  <si>
    <t>850</t>
  </si>
  <si>
    <t>Иные бюджетные ассигнования</t>
  </si>
  <si>
    <t>Уплата  налогов, сборов и иных платежей</t>
  </si>
  <si>
    <t>500</t>
  </si>
  <si>
    <t>Межбюджетные трансферты</t>
  </si>
  <si>
    <t>600</t>
  </si>
  <si>
    <t>610</t>
  </si>
  <si>
    <t xml:space="preserve">Субсидии бюджетным учреждениям </t>
  </si>
  <si>
    <t>Предоставление субсидий бюджетным, автономным  учреждениям и иным некоммерческим организациям</t>
  </si>
  <si>
    <t>02180963</t>
  </si>
  <si>
    <t>Другие воросы в области  физической культуры  и спорта</t>
  </si>
  <si>
    <t>Центральный аппарат муниципального образования (по новой системе оплаты труда)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</si>
  <si>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</si>
  <si>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ФИЗИЧЕСКАЯ КУЛЬТУРА И СПОРТ</t>
  </si>
  <si>
    <t>ЗДРАВООХРАНЕНИЕ</t>
  </si>
  <si>
    <t>КУЛЬТУРА, КИНЕМАТОГРАФИЯ</t>
  </si>
  <si>
    <t>ЖИЛИЩНО-КОММУНАЛЬНОЕ ХОЗЯЙСТВО</t>
  </si>
  <si>
    <t>НАЦИОНАЛЬНАЯ БЕЗОПАСНОСТЬ И ПРАВООХРАНИТЕЛЬНАЯ ДЕЯТЕЛЬНОСТЬ</t>
  </si>
  <si>
    <t>НАЦИОНАЛЬНАЯ ОБОРОНА</t>
  </si>
  <si>
    <t>ОБЩЕГОСУДАРСТВЕННЫЕ ВОПРОСЫ</t>
  </si>
  <si>
    <t>0167508</t>
  </si>
  <si>
    <t>Расходы на содержание автомобильных дорог общего пользования местного значения городских  округов,  городских и сельских поселений</t>
  </si>
  <si>
    <t>0211021</t>
  </si>
  <si>
    <t>Региональные выплаты и выплаты, обеспечивающие уровень заработной платы работников бюджетной сферы не ниже минимальной заработной платы</t>
  </si>
  <si>
    <t>880</t>
  </si>
  <si>
    <t>Специальные расходы</t>
  </si>
  <si>
    <t>0211121</t>
  </si>
  <si>
    <t>Субсидии по софинансированию региональных выплат и выплат, обеспечивающие уровень заработной платы работников бюджетной сферы не ниже минимальной заработной платы</t>
  </si>
  <si>
    <t>0118357</t>
  </si>
  <si>
    <t>Организация, проведения оплачиваемых общественных работ</t>
  </si>
  <si>
    <t>0211031</t>
  </si>
  <si>
    <t>Субсидия бюджетам муниципальных образований Красноярского края на частичное финансирование (возмещение) расходов на пнрсональные выплаты, устанавливаемые в целях повышения оплаты труда молодым специалистам</t>
  </si>
  <si>
    <t>Приложение №  5</t>
  </si>
  <si>
    <t>Субсидии на иные цели  на поддержку социокультурных проектов муниципальных учреждений культуры и образовательных учреждений в области культуры</t>
  </si>
  <si>
    <t>02187481</t>
  </si>
  <si>
    <t>0217481</t>
  </si>
  <si>
    <t>от 21.07.2015 №  62-295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</si>
</sst>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р_._-;\-* #,##0.00_р_._-;_-* &quot;-&quot;??_р_._-;_-@_-"/>
    <numFmt numFmtId="164" formatCode="#,##0.0"/>
    <numFmt numFmtId="165" formatCode="0.0000"/>
    <numFmt numFmtId="166" formatCode="0.00000"/>
    <numFmt numFmtId="167" formatCode="0.000"/>
    <numFmt numFmtId="168" formatCode="#,##0.000_ ;\-#,##0.000\ 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1" applyFont="1" applyFill="1"/>
    <xf numFmtId="0" fontId="3" fillId="0" borderId="0" xfId="1" applyFont="1" applyFill="1" applyAlignment="1">
      <alignment horizontal="right"/>
    </xf>
    <xf numFmtId="0" fontId="2" fillId="0" borderId="0" xfId="1" applyFont="1" applyFill="1" applyAlignment="1">
      <alignment horizontal="right"/>
    </xf>
    <xf numFmtId="0" fontId="4" fillId="0" borderId="0" xfId="1" applyFont="1" applyFill="1" applyAlignment="1"/>
    <xf numFmtId="164" fontId="2" fillId="0" borderId="0" xfId="1" applyNumberFormat="1" applyFont="1" applyFill="1" applyAlignment="1">
      <alignment horizontal="right"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2" fontId="0" fillId="0" borderId="0" xfId="0" applyNumberFormat="1"/>
    <xf numFmtId="0" fontId="0" fillId="0" borderId="0" xfId="0" applyBorder="1"/>
    <xf numFmtId="43" fontId="0" fillId="0" borderId="0" xfId="0" applyNumberFormat="1"/>
    <xf numFmtId="0" fontId="8" fillId="0" borderId="0" xfId="0" applyFont="1"/>
    <xf numFmtId="0" fontId="0" fillId="0" borderId="1" xfId="0" applyBorder="1"/>
    <xf numFmtId="0" fontId="9" fillId="0" borderId="0" xfId="1" applyFont="1" applyAlignment="1">
      <alignment horizontal="right"/>
    </xf>
    <xf numFmtId="0" fontId="8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vertical="top" wrapText="1"/>
    </xf>
    <xf numFmtId="2" fontId="6" fillId="0" borderId="1" xfId="2" applyNumberFormat="1" applyFont="1" applyBorder="1" applyAlignment="1">
      <alignment horizontal="right" vertical="top"/>
    </xf>
    <xf numFmtId="0" fontId="8" fillId="0" borderId="1" xfId="0" applyFont="1" applyBorder="1" applyAlignment="1">
      <alignment horizontal="left" vertical="top" wrapText="1"/>
    </xf>
    <xf numFmtId="165" fontId="6" fillId="0" borderId="1" xfId="2" applyNumberFormat="1" applyFont="1" applyBorder="1" applyAlignment="1">
      <alignment horizontal="right" vertical="top"/>
    </xf>
    <xf numFmtId="166" fontId="6" fillId="0" borderId="1" xfId="2" applyNumberFormat="1" applyFont="1" applyBorder="1" applyAlignment="1">
      <alignment horizontal="right" vertical="top"/>
    </xf>
    <xf numFmtId="166" fontId="0" fillId="0" borderId="0" xfId="0" applyNumberFormat="1"/>
    <xf numFmtId="166" fontId="5" fillId="0" borderId="0" xfId="0" applyNumberFormat="1" applyFont="1" applyFill="1" applyBorder="1" applyAlignment="1">
      <alignment vertical="top"/>
    </xf>
    <xf numFmtId="165" fontId="0" fillId="0" borderId="0" xfId="0" applyNumberFormat="1"/>
    <xf numFmtId="167" fontId="6" fillId="0" borderId="1" xfId="2" applyNumberFormat="1" applyFont="1" applyBorder="1" applyAlignment="1">
      <alignment horizontal="right" vertical="top"/>
    </xf>
    <xf numFmtId="168" fontId="6" fillId="0" borderId="1" xfId="2" applyNumberFormat="1" applyFont="1" applyBorder="1" applyAlignment="1">
      <alignment horizontal="right" vertical="top"/>
    </xf>
    <xf numFmtId="166" fontId="6" fillId="0" borderId="1" xfId="2" applyNumberFormat="1" applyFont="1" applyBorder="1" applyAlignment="1">
      <alignment horizontal="right"/>
    </xf>
    <xf numFmtId="164" fontId="2" fillId="0" borderId="5" xfId="1" applyNumberFormat="1" applyFont="1" applyFill="1" applyBorder="1" applyAlignment="1">
      <alignment horizontal="center" vertical="center" wrapText="1"/>
    </xf>
    <xf numFmtId="164" fontId="2" fillId="0" borderId="6" xfId="1" applyNumberFormat="1" applyFont="1" applyFill="1" applyBorder="1" applyAlignment="1">
      <alignment horizontal="center" vertical="center" wrapText="1"/>
    </xf>
    <xf numFmtId="0" fontId="2" fillId="0" borderId="5" xfId="1" applyNumberFormat="1" applyFont="1" applyFill="1" applyBorder="1" applyAlignment="1">
      <alignment horizontal="center" vertical="center" wrapText="1"/>
    </xf>
    <xf numFmtId="0" fontId="2" fillId="0" borderId="6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2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8"/>
  <sheetViews>
    <sheetView tabSelected="1" topLeftCell="A159" workbookViewId="0">
      <selection activeCell="A173" sqref="A173:F173"/>
    </sheetView>
  </sheetViews>
  <sheetFormatPr defaultRowHeight="15" x14ac:dyDescent="0.25"/>
  <cols>
    <col min="2" max="2" width="47.7109375" customWidth="1"/>
    <col min="3" max="3" width="10.140625" customWidth="1"/>
    <col min="4" max="5" width="10.7109375" customWidth="1"/>
    <col min="6" max="6" width="7.7109375" customWidth="1"/>
    <col min="7" max="7" width="15.7109375" customWidth="1"/>
    <col min="8" max="8" width="9.7109375" bestFit="1" customWidth="1"/>
    <col min="9" max="9" width="15.7109375" customWidth="1"/>
  </cols>
  <sheetData>
    <row r="1" spans="1:7" ht="15.75" x14ac:dyDescent="0.25">
      <c r="E1" s="10" t="s">
        <v>175</v>
      </c>
      <c r="F1" s="10"/>
      <c r="G1" s="10"/>
    </row>
    <row r="2" spans="1:7" ht="15.75" x14ac:dyDescent="0.25">
      <c r="E2" s="10" t="s">
        <v>98</v>
      </c>
      <c r="F2" s="10"/>
      <c r="G2" s="10"/>
    </row>
    <row r="3" spans="1:7" ht="15.75" x14ac:dyDescent="0.25">
      <c r="E3" s="10" t="s">
        <v>48</v>
      </c>
      <c r="F3" s="10"/>
      <c r="G3" s="10"/>
    </row>
    <row r="4" spans="1:7" ht="24.75" customHeight="1" x14ac:dyDescent="0.25">
      <c r="E4" s="10" t="s">
        <v>179</v>
      </c>
      <c r="F4" s="10"/>
      <c r="G4" s="10"/>
    </row>
    <row r="5" spans="1:7" ht="30" customHeight="1" x14ac:dyDescent="0.25">
      <c r="B5" s="1"/>
      <c r="C5" s="1"/>
      <c r="D5" s="1"/>
      <c r="E5" s="1" t="s">
        <v>105</v>
      </c>
      <c r="F5" s="1"/>
      <c r="G5" s="3"/>
    </row>
    <row r="6" spans="1:7" ht="21" customHeight="1" x14ac:dyDescent="0.25">
      <c r="B6" s="1"/>
      <c r="C6" s="1"/>
      <c r="D6" s="1"/>
      <c r="E6" s="1" t="s">
        <v>98</v>
      </c>
      <c r="F6" s="1"/>
      <c r="G6" s="2"/>
    </row>
    <row r="7" spans="1:7" ht="15.95" customHeight="1" x14ac:dyDescent="0.25">
      <c r="B7" s="1"/>
      <c r="C7" s="1"/>
      <c r="D7" s="1"/>
      <c r="E7" s="1" t="s">
        <v>48</v>
      </c>
      <c r="F7" s="1"/>
      <c r="G7" s="3"/>
    </row>
    <row r="8" spans="1:7" ht="15.95" customHeight="1" x14ac:dyDescent="0.25">
      <c r="B8" s="1"/>
      <c r="C8" s="1"/>
      <c r="D8" s="1"/>
      <c r="E8" s="1" t="s">
        <v>126</v>
      </c>
      <c r="F8" s="1"/>
      <c r="G8" s="3"/>
    </row>
    <row r="9" spans="1:7" ht="15.95" customHeight="1" x14ac:dyDescent="0.25">
      <c r="B9" s="1"/>
      <c r="C9" s="1"/>
      <c r="D9" s="1"/>
      <c r="E9" s="1"/>
      <c r="F9" s="1"/>
      <c r="G9" s="4"/>
    </row>
    <row r="10" spans="1:7" ht="14.1" customHeight="1" x14ac:dyDescent="0.25">
      <c r="B10" s="1"/>
      <c r="C10" s="1"/>
      <c r="D10" s="1"/>
      <c r="E10" s="1"/>
      <c r="F10" s="1"/>
      <c r="G10" s="5"/>
    </row>
    <row r="11" spans="1:7" ht="15.95" customHeight="1" x14ac:dyDescent="0.25">
      <c r="B11" s="33" t="s">
        <v>109</v>
      </c>
      <c r="C11" s="33"/>
      <c r="D11" s="33"/>
      <c r="E11" s="33"/>
      <c r="F11" s="33"/>
      <c r="G11" s="33"/>
    </row>
    <row r="12" spans="1:7" ht="15.95" customHeight="1" x14ac:dyDescent="0.25">
      <c r="B12" s="33"/>
      <c r="C12" s="33"/>
      <c r="D12" s="33"/>
      <c r="E12" s="33"/>
      <c r="F12" s="33"/>
      <c r="G12" s="33"/>
    </row>
    <row r="13" spans="1:7" ht="18" customHeight="1" x14ac:dyDescent="0.25">
      <c r="B13" s="1"/>
      <c r="C13" s="1"/>
      <c r="D13" s="1"/>
      <c r="E13" s="1"/>
      <c r="F13" s="1"/>
      <c r="G13" s="12" t="s">
        <v>124</v>
      </c>
    </row>
    <row r="14" spans="1:7" ht="18" customHeight="1" x14ac:dyDescent="0.25">
      <c r="A14" s="39" t="s">
        <v>133</v>
      </c>
      <c r="B14" s="31" t="s">
        <v>0</v>
      </c>
      <c r="C14" s="37" t="s">
        <v>54</v>
      </c>
      <c r="D14" s="38" t="s">
        <v>55</v>
      </c>
      <c r="E14" s="38" t="s">
        <v>56</v>
      </c>
      <c r="F14" s="38" t="s">
        <v>57</v>
      </c>
      <c r="G14" s="29" t="s">
        <v>123</v>
      </c>
    </row>
    <row r="15" spans="1:7" ht="81.95" customHeight="1" x14ac:dyDescent="0.25">
      <c r="A15" s="40"/>
      <c r="B15" s="32"/>
      <c r="C15" s="37"/>
      <c r="D15" s="38"/>
      <c r="E15" s="38"/>
      <c r="F15" s="38"/>
      <c r="G15" s="30"/>
    </row>
    <row r="16" spans="1:7" ht="15.95" customHeight="1" x14ac:dyDescent="0.25">
      <c r="A16" s="11"/>
      <c r="B16" s="6" t="s">
        <v>92</v>
      </c>
      <c r="C16" s="6" t="s">
        <v>1</v>
      </c>
      <c r="D16" s="6" t="s">
        <v>2</v>
      </c>
      <c r="E16" s="6" t="s">
        <v>3</v>
      </c>
      <c r="F16" s="6" t="s">
        <v>4</v>
      </c>
      <c r="G16" s="6" t="s">
        <v>5</v>
      </c>
    </row>
    <row r="17" spans="1:8" ht="15.75" x14ac:dyDescent="0.25">
      <c r="A17" s="13"/>
      <c r="B17" s="14" t="s">
        <v>134</v>
      </c>
      <c r="C17" s="15" t="s">
        <v>6</v>
      </c>
      <c r="D17" s="16" t="s">
        <v>7</v>
      </c>
      <c r="E17" s="16" t="s">
        <v>7</v>
      </c>
      <c r="F17" s="16" t="s">
        <v>7</v>
      </c>
      <c r="G17" s="22">
        <f>G173</f>
        <v>21371.156309999998</v>
      </c>
    </row>
    <row r="18" spans="1:8" ht="15.75" x14ac:dyDescent="0.25">
      <c r="A18" s="13">
        <v>1</v>
      </c>
      <c r="B18" s="14" t="s">
        <v>162</v>
      </c>
      <c r="C18" s="15" t="s">
        <v>6</v>
      </c>
      <c r="D18" s="16" t="s">
        <v>8</v>
      </c>
      <c r="E18" s="16" t="s">
        <v>7</v>
      </c>
      <c r="F18" s="16" t="s">
        <v>7</v>
      </c>
      <c r="G18" s="27">
        <f>G19+G23+G38+G42+G34</f>
        <v>5149.9439999999995</v>
      </c>
      <c r="H18" s="7"/>
    </row>
    <row r="19" spans="1:8" ht="47.25" x14ac:dyDescent="0.25">
      <c r="A19" s="13">
        <v>2</v>
      </c>
      <c r="B19" s="14" t="s">
        <v>9</v>
      </c>
      <c r="C19" s="15" t="s">
        <v>6</v>
      </c>
      <c r="D19" s="16" t="s">
        <v>10</v>
      </c>
      <c r="E19" s="16" t="s">
        <v>7</v>
      </c>
      <c r="F19" s="16" t="s">
        <v>7</v>
      </c>
      <c r="G19" s="26">
        <f>G20</f>
        <v>584.01099999999997</v>
      </c>
    </row>
    <row r="20" spans="1:8" ht="15.75" x14ac:dyDescent="0.25">
      <c r="A20" s="13">
        <v>3</v>
      </c>
      <c r="B20" s="14" t="s">
        <v>11</v>
      </c>
      <c r="C20" s="15" t="s">
        <v>6</v>
      </c>
      <c r="D20" s="16" t="s">
        <v>10</v>
      </c>
      <c r="E20" s="16" t="s">
        <v>61</v>
      </c>
      <c r="F20" s="16" t="s">
        <v>7</v>
      </c>
      <c r="G20" s="26">
        <f>G21</f>
        <v>584.01099999999997</v>
      </c>
    </row>
    <row r="21" spans="1:8" ht="94.5" x14ac:dyDescent="0.25">
      <c r="A21" s="13">
        <v>4</v>
      </c>
      <c r="B21" s="14" t="s">
        <v>155</v>
      </c>
      <c r="C21" s="15">
        <v>552</v>
      </c>
      <c r="D21" s="16" t="s">
        <v>10</v>
      </c>
      <c r="E21" s="16" t="s">
        <v>61</v>
      </c>
      <c r="F21" s="16" t="s">
        <v>135</v>
      </c>
      <c r="G21" s="26">
        <f>G22</f>
        <v>584.01099999999997</v>
      </c>
    </row>
    <row r="22" spans="1:8" ht="31.5" x14ac:dyDescent="0.25">
      <c r="A22" s="13">
        <v>5</v>
      </c>
      <c r="B22" s="14" t="s">
        <v>137</v>
      </c>
      <c r="C22" s="15">
        <v>552</v>
      </c>
      <c r="D22" s="16" t="s">
        <v>10</v>
      </c>
      <c r="E22" s="16" t="s">
        <v>61</v>
      </c>
      <c r="F22" s="16" t="s">
        <v>136</v>
      </c>
      <c r="G22" s="26">
        <f>563.38+4+16.631</f>
        <v>584.01099999999997</v>
      </c>
    </row>
    <row r="23" spans="1:8" ht="78.75" x14ac:dyDescent="0.25">
      <c r="A23" s="13">
        <v>6</v>
      </c>
      <c r="B23" s="14" t="s">
        <v>12</v>
      </c>
      <c r="C23" s="15" t="s">
        <v>6</v>
      </c>
      <c r="D23" s="16" t="s">
        <v>13</v>
      </c>
      <c r="E23" s="16" t="s">
        <v>7</v>
      </c>
      <c r="F23" s="16" t="s">
        <v>7</v>
      </c>
      <c r="G23" s="26">
        <f>G24+G31</f>
        <v>4028.5690000000004</v>
      </c>
    </row>
    <row r="24" spans="1:8" ht="31.5" x14ac:dyDescent="0.25">
      <c r="A24" s="13">
        <v>7</v>
      </c>
      <c r="B24" s="14" t="s">
        <v>91</v>
      </c>
      <c r="C24" s="15" t="s">
        <v>6</v>
      </c>
      <c r="D24" s="16" t="s">
        <v>13</v>
      </c>
      <c r="E24" s="16" t="s">
        <v>62</v>
      </c>
      <c r="F24" s="16" t="s">
        <v>7</v>
      </c>
      <c r="G24" s="26">
        <f>G25+G27+G29</f>
        <v>3322.2690000000002</v>
      </c>
    </row>
    <row r="25" spans="1:8" ht="94.5" x14ac:dyDescent="0.25">
      <c r="A25" s="13">
        <v>8</v>
      </c>
      <c r="B25" s="14" t="s">
        <v>155</v>
      </c>
      <c r="C25" s="15">
        <v>552</v>
      </c>
      <c r="D25" s="16" t="s">
        <v>13</v>
      </c>
      <c r="E25" s="16" t="s">
        <v>62</v>
      </c>
      <c r="F25" s="16" t="s">
        <v>135</v>
      </c>
      <c r="G25" s="26">
        <f>G26</f>
        <v>2299.424</v>
      </c>
    </row>
    <row r="26" spans="1:8" ht="31.5" x14ac:dyDescent="0.25">
      <c r="A26" s="13">
        <v>9</v>
      </c>
      <c r="B26" s="14" t="s">
        <v>137</v>
      </c>
      <c r="C26" s="15">
        <v>552</v>
      </c>
      <c r="D26" s="16" t="s">
        <v>13</v>
      </c>
      <c r="E26" s="16" t="s">
        <v>62</v>
      </c>
      <c r="F26" s="16" t="s">
        <v>136</v>
      </c>
      <c r="G26" s="26">
        <f>2306.8+21.2-28.576</f>
        <v>2299.424</v>
      </c>
    </row>
    <row r="27" spans="1:8" ht="31.5" x14ac:dyDescent="0.25">
      <c r="A27" s="13">
        <v>10</v>
      </c>
      <c r="B27" s="17" t="s">
        <v>140</v>
      </c>
      <c r="C27" s="15">
        <v>552</v>
      </c>
      <c r="D27" s="16" t="s">
        <v>13</v>
      </c>
      <c r="E27" s="16" t="s">
        <v>62</v>
      </c>
      <c r="F27" s="16" t="s">
        <v>138</v>
      </c>
      <c r="G27" s="26">
        <f>G28</f>
        <v>1012.845</v>
      </c>
    </row>
    <row r="28" spans="1:8" ht="47.25" x14ac:dyDescent="0.25">
      <c r="A28" s="13">
        <v>11</v>
      </c>
      <c r="B28" s="17" t="s">
        <v>141</v>
      </c>
      <c r="C28" s="15">
        <v>552</v>
      </c>
      <c r="D28" s="16" t="s">
        <v>13</v>
      </c>
      <c r="E28" s="16" t="s">
        <v>62</v>
      </c>
      <c r="F28" s="16" t="s">
        <v>139</v>
      </c>
      <c r="G28" s="26">
        <f>1011.5+1.345</f>
        <v>1012.845</v>
      </c>
    </row>
    <row r="29" spans="1:8" ht="19.5" customHeight="1" x14ac:dyDescent="0.25">
      <c r="A29" s="13">
        <v>12</v>
      </c>
      <c r="B29" s="14" t="s">
        <v>144</v>
      </c>
      <c r="C29" s="15">
        <v>552</v>
      </c>
      <c r="D29" s="16" t="s">
        <v>13</v>
      </c>
      <c r="E29" s="16" t="s">
        <v>62</v>
      </c>
      <c r="F29" s="16" t="s">
        <v>142</v>
      </c>
      <c r="G29" s="19">
        <v>10</v>
      </c>
    </row>
    <row r="30" spans="1:8" ht="23.25" customHeight="1" x14ac:dyDescent="0.25">
      <c r="A30" s="13">
        <v>13</v>
      </c>
      <c r="B30" s="14" t="s">
        <v>145</v>
      </c>
      <c r="C30" s="15">
        <v>552</v>
      </c>
      <c r="D30" s="16" t="s">
        <v>13</v>
      </c>
      <c r="E30" s="16" t="s">
        <v>62</v>
      </c>
      <c r="F30" s="16" t="s">
        <v>143</v>
      </c>
      <c r="G30" s="19">
        <v>10</v>
      </c>
    </row>
    <row r="31" spans="1:8" ht="33" customHeight="1" x14ac:dyDescent="0.25">
      <c r="A31" s="13">
        <v>14</v>
      </c>
      <c r="B31" s="14" t="s">
        <v>154</v>
      </c>
      <c r="C31" s="15" t="s">
        <v>6</v>
      </c>
      <c r="D31" s="16" t="s">
        <v>13</v>
      </c>
      <c r="E31" s="16" t="s">
        <v>125</v>
      </c>
      <c r="F31" s="16"/>
      <c r="G31" s="19">
        <f>G32</f>
        <v>706.30000000000007</v>
      </c>
    </row>
    <row r="32" spans="1:8" ht="102.75" customHeight="1" x14ac:dyDescent="0.25">
      <c r="A32" s="13">
        <v>15</v>
      </c>
      <c r="B32" s="14" t="s">
        <v>155</v>
      </c>
      <c r="C32" s="15">
        <v>552</v>
      </c>
      <c r="D32" s="16" t="s">
        <v>13</v>
      </c>
      <c r="E32" s="16" t="s">
        <v>125</v>
      </c>
      <c r="F32" s="16" t="s">
        <v>135</v>
      </c>
      <c r="G32" s="19">
        <f>G33</f>
        <v>706.30000000000007</v>
      </c>
    </row>
    <row r="33" spans="1:7" ht="30.75" customHeight="1" x14ac:dyDescent="0.25">
      <c r="A33" s="13">
        <v>16</v>
      </c>
      <c r="B33" s="14" t="s">
        <v>137</v>
      </c>
      <c r="C33" s="15">
        <v>552</v>
      </c>
      <c r="D33" s="16" t="s">
        <v>13</v>
      </c>
      <c r="E33" s="16" t="s">
        <v>125</v>
      </c>
      <c r="F33" s="16" t="s">
        <v>136</v>
      </c>
      <c r="G33" s="19">
        <f>695.7+10.6</f>
        <v>706.30000000000007</v>
      </c>
    </row>
    <row r="34" spans="1:7" ht="39.75" customHeight="1" x14ac:dyDescent="0.25">
      <c r="A34" s="13">
        <v>17</v>
      </c>
      <c r="B34" s="14" t="s">
        <v>111</v>
      </c>
      <c r="C34" s="15">
        <v>552</v>
      </c>
      <c r="D34" s="16" t="s">
        <v>110</v>
      </c>
      <c r="E34" s="16"/>
      <c r="F34" s="16"/>
      <c r="G34" s="19">
        <f>G35</f>
        <v>120</v>
      </c>
    </row>
    <row r="35" spans="1:7" ht="33.75" customHeight="1" x14ac:dyDescent="0.25">
      <c r="A35" s="13">
        <v>18</v>
      </c>
      <c r="B35" s="14" t="s">
        <v>120</v>
      </c>
      <c r="C35" s="15">
        <v>552</v>
      </c>
      <c r="D35" s="16" t="s">
        <v>110</v>
      </c>
      <c r="E35" s="16" t="s">
        <v>62</v>
      </c>
      <c r="F35" s="16"/>
      <c r="G35" s="19">
        <v>120</v>
      </c>
    </row>
    <row r="36" spans="1:7" ht="37.5" customHeight="1" x14ac:dyDescent="0.25">
      <c r="A36" s="13">
        <v>19</v>
      </c>
      <c r="B36" s="14" t="s">
        <v>144</v>
      </c>
      <c r="C36" s="15">
        <v>552</v>
      </c>
      <c r="D36" s="16" t="s">
        <v>110</v>
      </c>
      <c r="E36" s="16" t="s">
        <v>62</v>
      </c>
      <c r="F36" s="16" t="s">
        <v>142</v>
      </c>
      <c r="G36" s="19">
        <v>120</v>
      </c>
    </row>
    <row r="37" spans="1:7" ht="24.75" customHeight="1" x14ac:dyDescent="0.25">
      <c r="A37" s="13">
        <v>20</v>
      </c>
      <c r="B37" s="14" t="s">
        <v>168</v>
      </c>
      <c r="C37" s="15">
        <v>552</v>
      </c>
      <c r="D37" s="16" t="s">
        <v>110</v>
      </c>
      <c r="E37" s="16" t="s">
        <v>62</v>
      </c>
      <c r="F37" s="16" t="s">
        <v>167</v>
      </c>
      <c r="G37" s="19">
        <v>120</v>
      </c>
    </row>
    <row r="38" spans="1:7" ht="15.75" x14ac:dyDescent="0.25">
      <c r="A38" s="13">
        <v>21</v>
      </c>
      <c r="B38" s="14" t="s">
        <v>14</v>
      </c>
      <c r="C38" s="15" t="s">
        <v>6</v>
      </c>
      <c r="D38" s="16" t="s">
        <v>15</v>
      </c>
      <c r="E38" s="16" t="s">
        <v>7</v>
      </c>
      <c r="F38" s="16" t="s">
        <v>7</v>
      </c>
      <c r="G38" s="19">
        <f>G41</f>
        <v>50</v>
      </c>
    </row>
    <row r="39" spans="1:7" ht="15.75" x14ac:dyDescent="0.25">
      <c r="A39" s="13">
        <v>22</v>
      </c>
      <c r="B39" s="14" t="s">
        <v>121</v>
      </c>
      <c r="C39" s="15">
        <v>552</v>
      </c>
      <c r="D39" s="16" t="s">
        <v>15</v>
      </c>
      <c r="E39" s="16" t="s">
        <v>63</v>
      </c>
      <c r="F39" s="16"/>
      <c r="G39" s="19">
        <f>G41</f>
        <v>50</v>
      </c>
    </row>
    <row r="40" spans="1:7" ht="15.75" x14ac:dyDescent="0.25">
      <c r="A40" s="13">
        <v>23</v>
      </c>
      <c r="B40" s="14" t="s">
        <v>144</v>
      </c>
      <c r="C40" s="15">
        <v>552</v>
      </c>
      <c r="D40" s="16" t="s">
        <v>15</v>
      </c>
      <c r="E40" s="16" t="s">
        <v>63</v>
      </c>
      <c r="F40" s="16" t="s">
        <v>142</v>
      </c>
      <c r="G40" s="19">
        <v>50</v>
      </c>
    </row>
    <row r="41" spans="1:7" ht="15.75" x14ac:dyDescent="0.25">
      <c r="A41" s="13">
        <v>24</v>
      </c>
      <c r="B41" s="14" t="s">
        <v>93</v>
      </c>
      <c r="C41" s="15" t="s">
        <v>6</v>
      </c>
      <c r="D41" s="16" t="s">
        <v>15</v>
      </c>
      <c r="E41" s="16" t="s">
        <v>63</v>
      </c>
      <c r="F41" s="16" t="s">
        <v>58</v>
      </c>
      <c r="G41" s="19">
        <v>50</v>
      </c>
    </row>
    <row r="42" spans="1:7" ht="15.75" x14ac:dyDescent="0.25">
      <c r="A42" s="13">
        <v>25</v>
      </c>
      <c r="B42" s="14" t="s">
        <v>16</v>
      </c>
      <c r="C42" s="15" t="s">
        <v>6</v>
      </c>
      <c r="D42" s="16" t="s">
        <v>17</v>
      </c>
      <c r="E42" s="16" t="s">
        <v>7</v>
      </c>
      <c r="F42" s="16" t="s">
        <v>7</v>
      </c>
      <c r="G42" s="26">
        <f>+G43+G49+G52+G55+G46</f>
        <v>367.36400000000003</v>
      </c>
    </row>
    <row r="43" spans="1:7" ht="47.25" x14ac:dyDescent="0.25">
      <c r="A43" s="13">
        <v>26</v>
      </c>
      <c r="B43" s="14" t="s">
        <v>18</v>
      </c>
      <c r="C43" s="15" t="s">
        <v>6</v>
      </c>
      <c r="D43" s="16" t="s">
        <v>17</v>
      </c>
      <c r="E43" s="16" t="s">
        <v>67</v>
      </c>
      <c r="F43" s="16" t="s">
        <v>7</v>
      </c>
      <c r="G43" s="19">
        <f>G44</f>
        <v>14.8</v>
      </c>
    </row>
    <row r="44" spans="1:7" ht="31.5" x14ac:dyDescent="0.25">
      <c r="A44" s="13">
        <v>27</v>
      </c>
      <c r="B44" s="14" t="s">
        <v>140</v>
      </c>
      <c r="C44" s="15">
        <v>552</v>
      </c>
      <c r="D44" s="16" t="s">
        <v>17</v>
      </c>
      <c r="E44" s="16" t="s">
        <v>67</v>
      </c>
      <c r="F44" s="16" t="s">
        <v>138</v>
      </c>
      <c r="G44" s="19">
        <v>14.8</v>
      </c>
    </row>
    <row r="45" spans="1:7" ht="47.25" x14ac:dyDescent="0.25">
      <c r="A45" s="13">
        <v>28</v>
      </c>
      <c r="B45" s="14" t="s">
        <v>141</v>
      </c>
      <c r="C45" s="15">
        <v>552</v>
      </c>
      <c r="D45" s="16" t="s">
        <v>17</v>
      </c>
      <c r="E45" s="16" t="s">
        <v>67</v>
      </c>
      <c r="F45" s="16" t="s">
        <v>139</v>
      </c>
      <c r="G45" s="19">
        <v>14.8</v>
      </c>
    </row>
    <row r="46" spans="1:7" ht="33" customHeight="1" x14ac:dyDescent="0.25">
      <c r="A46" s="13">
        <v>29</v>
      </c>
      <c r="B46" s="14" t="s">
        <v>122</v>
      </c>
      <c r="C46" s="15">
        <v>552</v>
      </c>
      <c r="D46" s="16" t="s">
        <v>17</v>
      </c>
      <c r="E46" s="16" t="s">
        <v>66</v>
      </c>
      <c r="F46" s="16"/>
      <c r="G46" s="19">
        <f>G47</f>
        <v>2.5</v>
      </c>
    </row>
    <row r="47" spans="1:7" ht="22.5" customHeight="1" x14ac:dyDescent="0.25">
      <c r="A47" s="13">
        <v>30</v>
      </c>
      <c r="B47" s="14" t="s">
        <v>145</v>
      </c>
      <c r="C47" s="15">
        <v>552</v>
      </c>
      <c r="D47" s="16" t="s">
        <v>17</v>
      </c>
      <c r="E47" s="16" t="s">
        <v>66</v>
      </c>
      <c r="F47" s="16" t="s">
        <v>142</v>
      </c>
      <c r="G47" s="19">
        <v>2.5</v>
      </c>
    </row>
    <row r="48" spans="1:7" ht="20.25" customHeight="1" x14ac:dyDescent="0.25">
      <c r="A48" s="13">
        <v>31</v>
      </c>
      <c r="B48" s="14" t="s">
        <v>106</v>
      </c>
      <c r="C48" s="15">
        <v>552</v>
      </c>
      <c r="D48" s="16" t="s">
        <v>17</v>
      </c>
      <c r="E48" s="16" t="s">
        <v>66</v>
      </c>
      <c r="F48" s="16" t="s">
        <v>143</v>
      </c>
      <c r="G48" s="19">
        <v>2.5</v>
      </c>
    </row>
    <row r="49" spans="1:7" ht="47.25" x14ac:dyDescent="0.25">
      <c r="A49" s="13">
        <v>32</v>
      </c>
      <c r="B49" s="14" t="s">
        <v>68</v>
      </c>
      <c r="C49" s="15" t="s">
        <v>6</v>
      </c>
      <c r="D49" s="16" t="s">
        <v>17</v>
      </c>
      <c r="E49" s="16" t="s">
        <v>65</v>
      </c>
      <c r="F49" s="16" t="s">
        <v>7</v>
      </c>
      <c r="G49" s="19">
        <f>G50</f>
        <v>201.9</v>
      </c>
    </row>
    <row r="50" spans="1:7" ht="31.5" x14ac:dyDescent="0.25">
      <c r="A50" s="13">
        <v>33</v>
      </c>
      <c r="B50" s="14" t="s">
        <v>140</v>
      </c>
      <c r="C50" s="15">
        <v>552</v>
      </c>
      <c r="D50" s="16" t="s">
        <v>17</v>
      </c>
      <c r="E50" s="16" t="s">
        <v>65</v>
      </c>
      <c r="F50" s="16" t="s">
        <v>138</v>
      </c>
      <c r="G50" s="19">
        <v>201.9</v>
      </c>
    </row>
    <row r="51" spans="1:7" ht="47.25" x14ac:dyDescent="0.25">
      <c r="A51" s="13">
        <v>34</v>
      </c>
      <c r="B51" s="14" t="s">
        <v>141</v>
      </c>
      <c r="C51" s="15">
        <v>552</v>
      </c>
      <c r="D51" s="16" t="s">
        <v>17</v>
      </c>
      <c r="E51" s="16" t="s">
        <v>65</v>
      </c>
      <c r="F51" s="16" t="s">
        <v>139</v>
      </c>
      <c r="G51" s="19">
        <v>201.9</v>
      </c>
    </row>
    <row r="52" spans="1:7" ht="63" x14ac:dyDescent="0.25">
      <c r="A52" s="13">
        <v>35</v>
      </c>
      <c r="B52" s="14" t="s">
        <v>52</v>
      </c>
      <c r="C52" s="15" t="s">
        <v>6</v>
      </c>
      <c r="D52" s="16" t="s">
        <v>17</v>
      </c>
      <c r="E52" s="16" t="s">
        <v>64</v>
      </c>
      <c r="F52" s="16"/>
      <c r="G52" s="26">
        <f>G53</f>
        <v>122.164</v>
      </c>
    </row>
    <row r="53" spans="1:7" ht="31.5" x14ac:dyDescent="0.25">
      <c r="A53" s="13">
        <v>36</v>
      </c>
      <c r="B53" s="14" t="s">
        <v>140</v>
      </c>
      <c r="C53" s="15">
        <v>552</v>
      </c>
      <c r="D53" s="16" t="s">
        <v>17</v>
      </c>
      <c r="E53" s="16" t="s">
        <v>64</v>
      </c>
      <c r="F53" s="16" t="s">
        <v>138</v>
      </c>
      <c r="G53" s="26">
        <f>G54</f>
        <v>122.164</v>
      </c>
    </row>
    <row r="54" spans="1:7" ht="47.25" x14ac:dyDescent="0.25">
      <c r="A54" s="13">
        <v>37</v>
      </c>
      <c r="B54" s="14" t="s">
        <v>141</v>
      </c>
      <c r="C54" s="15">
        <v>552</v>
      </c>
      <c r="D54" s="16" t="s">
        <v>17</v>
      </c>
      <c r="E54" s="16" t="s">
        <v>64</v>
      </c>
      <c r="F54" s="16" t="s">
        <v>139</v>
      </c>
      <c r="G54" s="26">
        <f>122.9-0.736</f>
        <v>122.164</v>
      </c>
    </row>
    <row r="55" spans="1:7" ht="63" x14ac:dyDescent="0.25">
      <c r="A55" s="13">
        <v>38</v>
      </c>
      <c r="B55" s="14" t="s">
        <v>89</v>
      </c>
      <c r="C55" s="15">
        <v>552</v>
      </c>
      <c r="D55" s="16" t="s">
        <v>17</v>
      </c>
      <c r="E55" s="16" t="s">
        <v>88</v>
      </c>
      <c r="F55" s="16"/>
      <c r="G55" s="19">
        <f>G57</f>
        <v>26</v>
      </c>
    </row>
    <row r="56" spans="1:7" ht="15.75" x14ac:dyDescent="0.25">
      <c r="A56" s="13">
        <v>39</v>
      </c>
      <c r="B56" s="14" t="s">
        <v>147</v>
      </c>
      <c r="C56" s="15">
        <v>552</v>
      </c>
      <c r="D56" s="16" t="s">
        <v>17</v>
      </c>
      <c r="E56" s="16" t="s">
        <v>88</v>
      </c>
      <c r="F56" s="16" t="s">
        <v>146</v>
      </c>
      <c r="G56" s="19">
        <v>26</v>
      </c>
    </row>
    <row r="57" spans="1:7" ht="15.75" x14ac:dyDescent="0.25">
      <c r="A57" s="13">
        <v>40</v>
      </c>
      <c r="B57" s="14" t="s">
        <v>97</v>
      </c>
      <c r="C57" s="15">
        <v>552</v>
      </c>
      <c r="D57" s="16" t="s">
        <v>17</v>
      </c>
      <c r="E57" s="16" t="s">
        <v>88</v>
      </c>
      <c r="F57" s="16" t="s">
        <v>96</v>
      </c>
      <c r="G57" s="19">
        <v>26</v>
      </c>
    </row>
    <row r="58" spans="1:7" ht="15.75" x14ac:dyDescent="0.25">
      <c r="A58" s="13">
        <v>41</v>
      </c>
      <c r="B58" s="14" t="s">
        <v>161</v>
      </c>
      <c r="C58" s="15" t="s">
        <v>6</v>
      </c>
      <c r="D58" s="16" t="s">
        <v>19</v>
      </c>
      <c r="E58" s="16" t="s">
        <v>7</v>
      </c>
      <c r="F58" s="16" t="s">
        <v>7</v>
      </c>
      <c r="G58" s="19">
        <f>G59</f>
        <v>436.9</v>
      </c>
    </row>
    <row r="59" spans="1:7" ht="31.5" x14ac:dyDescent="0.25">
      <c r="A59" s="13">
        <v>42</v>
      </c>
      <c r="B59" s="14" t="s">
        <v>20</v>
      </c>
      <c r="C59" s="15" t="s">
        <v>6</v>
      </c>
      <c r="D59" s="16" t="s">
        <v>21</v>
      </c>
      <c r="E59" s="16" t="s">
        <v>69</v>
      </c>
      <c r="F59" s="16" t="s">
        <v>7</v>
      </c>
      <c r="G59" s="19">
        <f>G60+G62</f>
        <v>436.9</v>
      </c>
    </row>
    <row r="60" spans="1:7" ht="94.5" x14ac:dyDescent="0.25">
      <c r="A60" s="13">
        <v>43</v>
      </c>
      <c r="B60" s="14" t="s">
        <v>155</v>
      </c>
      <c r="C60" s="15">
        <v>552</v>
      </c>
      <c r="D60" s="16" t="s">
        <v>21</v>
      </c>
      <c r="E60" s="16" t="s">
        <v>69</v>
      </c>
      <c r="F60" s="16" t="s">
        <v>135</v>
      </c>
      <c r="G60" s="19">
        <f>G61</f>
        <v>424.25</v>
      </c>
    </row>
    <row r="61" spans="1:7" ht="31.5" x14ac:dyDescent="0.25">
      <c r="A61" s="13">
        <v>44</v>
      </c>
      <c r="B61" s="14" t="s">
        <v>137</v>
      </c>
      <c r="C61" s="15">
        <v>552</v>
      </c>
      <c r="D61" s="16" t="s">
        <v>21</v>
      </c>
      <c r="E61" s="16" t="s">
        <v>69</v>
      </c>
      <c r="F61" s="16" t="s">
        <v>136</v>
      </c>
      <c r="G61" s="19">
        <f>435.8-11.55</f>
        <v>424.25</v>
      </c>
    </row>
    <row r="62" spans="1:7" ht="42.75" customHeight="1" x14ac:dyDescent="0.25">
      <c r="A62" s="13">
        <v>45</v>
      </c>
      <c r="B62" s="18" t="s">
        <v>140</v>
      </c>
      <c r="C62" s="15">
        <v>552</v>
      </c>
      <c r="D62" s="16" t="s">
        <v>21</v>
      </c>
      <c r="E62" s="16" t="s">
        <v>69</v>
      </c>
      <c r="F62" s="16" t="s">
        <v>138</v>
      </c>
      <c r="G62" s="19">
        <f>G63</f>
        <v>12.649999999999999</v>
      </c>
    </row>
    <row r="63" spans="1:7" ht="49.5" customHeight="1" x14ac:dyDescent="0.25">
      <c r="A63" s="13">
        <v>46</v>
      </c>
      <c r="B63" s="18" t="s">
        <v>141</v>
      </c>
      <c r="C63" s="15">
        <v>552</v>
      </c>
      <c r="D63" s="16" t="s">
        <v>21</v>
      </c>
      <c r="E63" s="16" t="s">
        <v>69</v>
      </c>
      <c r="F63" s="16" t="s">
        <v>139</v>
      </c>
      <c r="G63" s="19">
        <f>47.6-34.95</f>
        <v>12.649999999999999</v>
      </c>
    </row>
    <row r="64" spans="1:7" ht="31.5" x14ac:dyDescent="0.25">
      <c r="A64" s="13">
        <v>47</v>
      </c>
      <c r="B64" s="14" t="s">
        <v>160</v>
      </c>
      <c r="C64" s="15" t="s">
        <v>6</v>
      </c>
      <c r="D64" s="16" t="s">
        <v>22</v>
      </c>
      <c r="E64" s="16" t="s">
        <v>7</v>
      </c>
      <c r="F64" s="16" t="s">
        <v>7</v>
      </c>
      <c r="G64" s="19">
        <f>G65+G69</f>
        <v>57</v>
      </c>
    </row>
    <row r="65" spans="1:9" ht="15.75" x14ac:dyDescent="0.25">
      <c r="A65" s="13">
        <v>48</v>
      </c>
      <c r="B65" s="14" t="s">
        <v>23</v>
      </c>
      <c r="C65" s="15" t="s">
        <v>6</v>
      </c>
      <c r="D65" s="16" t="s">
        <v>24</v>
      </c>
      <c r="E65" s="16" t="s">
        <v>7</v>
      </c>
      <c r="F65" s="16" t="s">
        <v>7</v>
      </c>
      <c r="G65" s="19">
        <f>G66</f>
        <v>34</v>
      </c>
    </row>
    <row r="66" spans="1:9" ht="47.25" x14ac:dyDescent="0.25">
      <c r="A66" s="13">
        <v>49</v>
      </c>
      <c r="B66" s="14" t="s">
        <v>99</v>
      </c>
      <c r="C66" s="15" t="s">
        <v>6</v>
      </c>
      <c r="D66" s="16" t="s">
        <v>24</v>
      </c>
      <c r="E66" s="16" t="s">
        <v>95</v>
      </c>
      <c r="F66" s="16" t="s">
        <v>7</v>
      </c>
      <c r="G66" s="19">
        <f>G67</f>
        <v>34</v>
      </c>
    </row>
    <row r="67" spans="1:9" ht="31.5" x14ac:dyDescent="0.25">
      <c r="A67" s="13">
        <v>50</v>
      </c>
      <c r="B67" s="14" t="s">
        <v>140</v>
      </c>
      <c r="C67" s="15">
        <v>552</v>
      </c>
      <c r="D67" s="16" t="s">
        <v>24</v>
      </c>
      <c r="E67" s="16" t="s">
        <v>95</v>
      </c>
      <c r="F67" s="16" t="s">
        <v>138</v>
      </c>
      <c r="G67" s="19">
        <v>34</v>
      </c>
    </row>
    <row r="68" spans="1:9" ht="47.25" x14ac:dyDescent="0.25">
      <c r="A68" s="13">
        <v>51</v>
      </c>
      <c r="B68" s="14" t="s">
        <v>141</v>
      </c>
      <c r="C68" s="15">
        <v>552</v>
      </c>
      <c r="D68" s="16" t="s">
        <v>24</v>
      </c>
      <c r="E68" s="16" t="s">
        <v>95</v>
      </c>
      <c r="F68" s="16" t="s">
        <v>139</v>
      </c>
      <c r="G68" s="19">
        <v>34</v>
      </c>
    </row>
    <row r="69" spans="1:9" ht="47.25" x14ac:dyDescent="0.25">
      <c r="A69" s="13">
        <v>52</v>
      </c>
      <c r="B69" s="14" t="s">
        <v>25</v>
      </c>
      <c r="C69" s="15" t="s">
        <v>6</v>
      </c>
      <c r="D69" s="16" t="s">
        <v>26</v>
      </c>
      <c r="E69" s="16" t="s">
        <v>7</v>
      </c>
      <c r="F69" s="16" t="s">
        <v>7</v>
      </c>
      <c r="G69" s="19">
        <f>G70+G73</f>
        <v>23</v>
      </c>
    </row>
    <row r="70" spans="1:9" ht="31.5" x14ac:dyDescent="0.25">
      <c r="A70" s="13">
        <v>53</v>
      </c>
      <c r="B70" s="14" t="s">
        <v>100</v>
      </c>
      <c r="C70" s="15" t="s">
        <v>6</v>
      </c>
      <c r="D70" s="16" t="s">
        <v>26</v>
      </c>
      <c r="E70" s="16" t="s">
        <v>94</v>
      </c>
      <c r="F70" s="16" t="s">
        <v>7</v>
      </c>
      <c r="G70" s="19">
        <f>G71</f>
        <v>20</v>
      </c>
    </row>
    <row r="71" spans="1:9" ht="31.5" x14ac:dyDescent="0.25">
      <c r="A71" s="13">
        <v>54</v>
      </c>
      <c r="B71" s="14" t="s">
        <v>140</v>
      </c>
      <c r="C71" s="15">
        <v>552</v>
      </c>
      <c r="D71" s="16" t="s">
        <v>26</v>
      </c>
      <c r="E71" s="16" t="s">
        <v>94</v>
      </c>
      <c r="F71" s="16" t="s">
        <v>138</v>
      </c>
      <c r="G71" s="19">
        <v>20</v>
      </c>
    </row>
    <row r="72" spans="1:9" ht="47.25" x14ac:dyDescent="0.25">
      <c r="A72" s="13">
        <v>55</v>
      </c>
      <c r="B72" s="14" t="s">
        <v>141</v>
      </c>
      <c r="C72" s="15">
        <v>552</v>
      </c>
      <c r="D72" s="16" t="s">
        <v>26</v>
      </c>
      <c r="E72" s="16" t="s">
        <v>94</v>
      </c>
      <c r="F72" s="16" t="s">
        <v>139</v>
      </c>
      <c r="G72" s="19">
        <v>20</v>
      </c>
    </row>
    <row r="73" spans="1:9" ht="47.25" x14ac:dyDescent="0.25">
      <c r="A73" s="13">
        <v>56</v>
      </c>
      <c r="B73" s="14" t="s">
        <v>117</v>
      </c>
      <c r="C73" s="15">
        <v>552</v>
      </c>
      <c r="D73" s="16" t="s">
        <v>26</v>
      </c>
      <c r="E73" s="16" t="s">
        <v>116</v>
      </c>
      <c r="F73" s="16"/>
      <c r="G73" s="19">
        <f>G74</f>
        <v>3</v>
      </c>
    </row>
    <row r="74" spans="1:9" ht="31.5" x14ac:dyDescent="0.25">
      <c r="A74" s="13">
        <v>57</v>
      </c>
      <c r="B74" s="14" t="s">
        <v>140</v>
      </c>
      <c r="C74" s="15">
        <v>552</v>
      </c>
      <c r="D74" s="16" t="s">
        <v>26</v>
      </c>
      <c r="E74" s="16" t="s">
        <v>116</v>
      </c>
      <c r="F74" s="16" t="s">
        <v>138</v>
      </c>
      <c r="G74" s="19">
        <v>3</v>
      </c>
    </row>
    <row r="75" spans="1:9" ht="47.25" x14ac:dyDescent="0.25">
      <c r="A75" s="13">
        <v>58</v>
      </c>
      <c r="B75" s="14" t="s">
        <v>141</v>
      </c>
      <c r="C75" s="15">
        <v>552</v>
      </c>
      <c r="D75" s="16" t="s">
        <v>26</v>
      </c>
      <c r="E75" s="16" t="s">
        <v>116</v>
      </c>
      <c r="F75" s="16" t="s">
        <v>139</v>
      </c>
      <c r="G75" s="19">
        <v>3</v>
      </c>
    </row>
    <row r="76" spans="1:9" ht="15.75" x14ac:dyDescent="0.25">
      <c r="A76" s="13">
        <v>59</v>
      </c>
      <c r="B76" s="14" t="s">
        <v>27</v>
      </c>
      <c r="C76" s="15" t="s">
        <v>6</v>
      </c>
      <c r="D76" s="16" t="s">
        <v>28</v>
      </c>
      <c r="E76" s="16" t="s">
        <v>7</v>
      </c>
      <c r="F76" s="16" t="s">
        <v>7</v>
      </c>
      <c r="G76" s="21">
        <f>G77+G99</f>
        <v>2447.8357999999998</v>
      </c>
    </row>
    <row r="77" spans="1:9" ht="15.75" x14ac:dyDescent="0.25">
      <c r="A77" s="13">
        <v>60</v>
      </c>
      <c r="B77" s="14" t="s">
        <v>53</v>
      </c>
      <c r="C77" s="15" t="s">
        <v>6</v>
      </c>
      <c r="D77" s="16" t="s">
        <v>49</v>
      </c>
      <c r="E77" s="16"/>
      <c r="F77" s="16"/>
      <c r="G77" s="21">
        <f>+G84+G87+G96+G81+G93+G90+G78</f>
        <v>2321.5257999999999</v>
      </c>
    </row>
    <row r="78" spans="1:9" ht="63" x14ac:dyDescent="0.25">
      <c r="A78" s="13">
        <v>61</v>
      </c>
      <c r="B78" s="14" t="s">
        <v>164</v>
      </c>
      <c r="C78" s="15" t="s">
        <v>6</v>
      </c>
      <c r="D78" s="16" t="s">
        <v>49</v>
      </c>
      <c r="E78" s="16" t="s">
        <v>163</v>
      </c>
      <c r="F78" s="16"/>
      <c r="G78" s="19">
        <f>G79</f>
        <v>80</v>
      </c>
      <c r="I78" s="23"/>
    </row>
    <row r="79" spans="1:9" ht="31.5" x14ac:dyDescent="0.25">
      <c r="A79" s="13">
        <v>62</v>
      </c>
      <c r="B79" s="14" t="s">
        <v>140</v>
      </c>
      <c r="C79" s="15">
        <v>552</v>
      </c>
      <c r="D79" s="16" t="s">
        <v>49</v>
      </c>
      <c r="E79" s="16" t="s">
        <v>163</v>
      </c>
      <c r="F79" s="16" t="s">
        <v>138</v>
      </c>
      <c r="G79" s="19">
        <f>G80</f>
        <v>80</v>
      </c>
    </row>
    <row r="80" spans="1:9" ht="47.25" x14ac:dyDescent="0.25">
      <c r="A80" s="13">
        <v>63</v>
      </c>
      <c r="B80" s="14" t="s">
        <v>141</v>
      </c>
      <c r="C80" s="15">
        <v>552</v>
      </c>
      <c r="D80" s="16" t="s">
        <v>49</v>
      </c>
      <c r="E80" s="16" t="s">
        <v>163</v>
      </c>
      <c r="F80" s="16" t="s">
        <v>139</v>
      </c>
      <c r="G80" s="19">
        <v>80</v>
      </c>
    </row>
    <row r="81" spans="1:8" ht="78.75" x14ac:dyDescent="0.25">
      <c r="A81" s="13">
        <v>64</v>
      </c>
      <c r="B81" s="14" t="s">
        <v>132</v>
      </c>
      <c r="C81" s="15" t="s">
        <v>6</v>
      </c>
      <c r="D81" s="16" t="s">
        <v>49</v>
      </c>
      <c r="E81" s="16" t="s">
        <v>128</v>
      </c>
      <c r="F81" s="16"/>
      <c r="G81" s="19">
        <f>G82</f>
        <v>800.2</v>
      </c>
    </row>
    <row r="82" spans="1:8" ht="31.5" x14ac:dyDescent="0.25">
      <c r="A82" s="13">
        <v>65</v>
      </c>
      <c r="B82" s="14" t="s">
        <v>140</v>
      </c>
      <c r="C82" s="15">
        <v>552</v>
      </c>
      <c r="D82" s="16" t="s">
        <v>49</v>
      </c>
      <c r="E82" s="16" t="s">
        <v>128</v>
      </c>
      <c r="F82" s="16" t="s">
        <v>138</v>
      </c>
      <c r="G82" s="19">
        <v>800.2</v>
      </c>
    </row>
    <row r="83" spans="1:8" ht="47.25" x14ac:dyDescent="0.25">
      <c r="A83" s="13">
        <v>66</v>
      </c>
      <c r="B83" s="14" t="s">
        <v>141</v>
      </c>
      <c r="C83" s="15">
        <v>552</v>
      </c>
      <c r="D83" s="16" t="s">
        <v>49</v>
      </c>
      <c r="E83" s="16" t="s">
        <v>128</v>
      </c>
      <c r="F83" s="16" t="s">
        <v>139</v>
      </c>
      <c r="G83" s="19">
        <v>800.2</v>
      </c>
    </row>
    <row r="84" spans="1:8" ht="47.25" x14ac:dyDescent="0.25">
      <c r="A84" s="13">
        <v>67</v>
      </c>
      <c r="B84" s="14" t="s">
        <v>90</v>
      </c>
      <c r="C84" s="15" t="s">
        <v>6</v>
      </c>
      <c r="D84" s="16" t="s">
        <v>49</v>
      </c>
      <c r="E84" s="16" t="s">
        <v>71</v>
      </c>
      <c r="F84" s="16"/>
      <c r="G84" s="22">
        <f>G85</f>
        <v>260.56349</v>
      </c>
    </row>
    <row r="85" spans="1:8" ht="31.5" x14ac:dyDescent="0.25">
      <c r="A85" s="13">
        <v>68</v>
      </c>
      <c r="B85" s="14" t="s">
        <v>140</v>
      </c>
      <c r="C85" s="15">
        <v>552</v>
      </c>
      <c r="D85" s="16" t="s">
        <v>49</v>
      </c>
      <c r="E85" s="16" t="s">
        <v>71</v>
      </c>
      <c r="F85" s="16" t="s">
        <v>138</v>
      </c>
      <c r="G85" s="22">
        <f>G86</f>
        <v>260.56349</v>
      </c>
    </row>
    <row r="86" spans="1:8" ht="47.25" x14ac:dyDescent="0.25">
      <c r="A86" s="13">
        <v>69</v>
      </c>
      <c r="B86" s="14" t="s">
        <v>141</v>
      </c>
      <c r="C86" s="15">
        <v>552</v>
      </c>
      <c r="D86" s="16" t="s">
        <v>49</v>
      </c>
      <c r="E86" s="16" t="s">
        <v>71</v>
      </c>
      <c r="F86" s="16" t="s">
        <v>139</v>
      </c>
      <c r="G86" s="22">
        <f>236.7+23.86349</f>
        <v>260.56349</v>
      </c>
    </row>
    <row r="87" spans="1:8" ht="31.5" x14ac:dyDescent="0.25">
      <c r="A87" s="13">
        <v>70</v>
      </c>
      <c r="B87" s="14" t="s">
        <v>101</v>
      </c>
      <c r="C87" s="15" t="s">
        <v>6</v>
      </c>
      <c r="D87" s="16" t="s">
        <v>49</v>
      </c>
      <c r="E87" s="16" t="s">
        <v>72</v>
      </c>
      <c r="F87" s="16"/>
      <c r="G87" s="22">
        <f>G88</f>
        <v>230.66230999999999</v>
      </c>
    </row>
    <row r="88" spans="1:8" ht="31.5" x14ac:dyDescent="0.25">
      <c r="A88" s="13">
        <v>71</v>
      </c>
      <c r="B88" s="14" t="s">
        <v>140</v>
      </c>
      <c r="C88" s="15">
        <v>552</v>
      </c>
      <c r="D88" s="16" t="s">
        <v>49</v>
      </c>
      <c r="E88" s="16" t="s">
        <v>72</v>
      </c>
      <c r="F88" s="16" t="s">
        <v>138</v>
      </c>
      <c r="G88" s="22">
        <f>G89</f>
        <v>230.66230999999999</v>
      </c>
    </row>
    <row r="89" spans="1:8" ht="47.25" x14ac:dyDescent="0.25">
      <c r="A89" s="13">
        <v>72</v>
      </c>
      <c r="B89" s="14" t="s">
        <v>141</v>
      </c>
      <c r="C89" s="15">
        <v>552</v>
      </c>
      <c r="D89" s="16" t="s">
        <v>49</v>
      </c>
      <c r="E89" s="16" t="s">
        <v>72</v>
      </c>
      <c r="F89" s="16" t="s">
        <v>139</v>
      </c>
      <c r="G89" s="22">
        <f>254.5258-23.86349</f>
        <v>230.66230999999999</v>
      </c>
    </row>
    <row r="90" spans="1:8" ht="63" x14ac:dyDescent="0.25">
      <c r="A90" s="13">
        <v>73</v>
      </c>
      <c r="B90" s="14" t="s">
        <v>131</v>
      </c>
      <c r="C90" s="15" t="s">
        <v>6</v>
      </c>
      <c r="D90" s="16" t="s">
        <v>49</v>
      </c>
      <c r="E90" s="16" t="s">
        <v>130</v>
      </c>
      <c r="F90" s="16"/>
      <c r="G90" s="19">
        <f>G91</f>
        <v>0.08</v>
      </c>
      <c r="H90" s="9"/>
    </row>
    <row r="91" spans="1:8" ht="31.5" x14ac:dyDescent="0.25">
      <c r="A91" s="13">
        <v>74</v>
      </c>
      <c r="B91" s="14" t="s">
        <v>140</v>
      </c>
      <c r="C91" s="15">
        <v>552</v>
      </c>
      <c r="D91" s="16" t="s">
        <v>49</v>
      </c>
      <c r="E91" s="16" t="s">
        <v>130</v>
      </c>
      <c r="F91" s="16" t="s">
        <v>138</v>
      </c>
      <c r="G91" s="19">
        <v>0.08</v>
      </c>
      <c r="H91" s="9"/>
    </row>
    <row r="92" spans="1:8" ht="47.25" x14ac:dyDescent="0.25">
      <c r="A92" s="13">
        <v>75</v>
      </c>
      <c r="B92" s="14" t="s">
        <v>141</v>
      </c>
      <c r="C92" s="15">
        <v>552</v>
      </c>
      <c r="D92" s="16" t="s">
        <v>49</v>
      </c>
      <c r="E92" s="16" t="s">
        <v>130</v>
      </c>
      <c r="F92" s="16" t="s">
        <v>139</v>
      </c>
      <c r="G92" s="19">
        <v>0.08</v>
      </c>
      <c r="H92" s="9"/>
    </row>
    <row r="93" spans="1:8" ht="87.75" customHeight="1" x14ac:dyDescent="0.25">
      <c r="A93" s="13">
        <v>76</v>
      </c>
      <c r="B93" s="14" t="s">
        <v>127</v>
      </c>
      <c r="C93" s="15" t="s">
        <v>6</v>
      </c>
      <c r="D93" s="16" t="s">
        <v>49</v>
      </c>
      <c r="E93" s="16" t="s">
        <v>129</v>
      </c>
      <c r="F93" s="16"/>
      <c r="G93" s="19">
        <f>G94</f>
        <v>80.02</v>
      </c>
      <c r="H93" s="9"/>
    </row>
    <row r="94" spans="1:8" ht="32.25" customHeight="1" x14ac:dyDescent="0.25">
      <c r="A94" s="13">
        <v>77</v>
      </c>
      <c r="B94" s="14" t="s">
        <v>140</v>
      </c>
      <c r="C94" s="15">
        <v>552</v>
      </c>
      <c r="D94" s="16" t="s">
        <v>49</v>
      </c>
      <c r="E94" s="16" t="s">
        <v>129</v>
      </c>
      <c r="F94" s="16" t="s">
        <v>138</v>
      </c>
      <c r="G94" s="19">
        <v>80.02</v>
      </c>
      <c r="H94" s="9"/>
    </row>
    <row r="95" spans="1:8" ht="30.75" customHeight="1" x14ac:dyDescent="0.25">
      <c r="A95" s="13">
        <v>78</v>
      </c>
      <c r="B95" s="14" t="s">
        <v>141</v>
      </c>
      <c r="C95" s="15">
        <v>552</v>
      </c>
      <c r="D95" s="16" t="s">
        <v>49</v>
      </c>
      <c r="E95" s="16" t="s">
        <v>129</v>
      </c>
      <c r="F95" s="16" t="s">
        <v>139</v>
      </c>
      <c r="G95" s="19">
        <v>80.02</v>
      </c>
      <c r="H95" s="9"/>
    </row>
    <row r="96" spans="1:8" ht="31.5" x14ac:dyDescent="0.25">
      <c r="A96" s="13">
        <v>79</v>
      </c>
      <c r="B96" s="14" t="s">
        <v>102</v>
      </c>
      <c r="C96" s="15" t="s">
        <v>6</v>
      </c>
      <c r="D96" s="16" t="s">
        <v>49</v>
      </c>
      <c r="E96" s="16" t="s">
        <v>70</v>
      </c>
      <c r="F96" s="16"/>
      <c r="G96" s="19">
        <f>G97</f>
        <v>870</v>
      </c>
    </row>
    <row r="97" spans="1:7" ht="31.5" x14ac:dyDescent="0.25">
      <c r="A97" s="13">
        <v>80</v>
      </c>
      <c r="B97" s="14" t="s">
        <v>140</v>
      </c>
      <c r="C97" s="15">
        <v>552</v>
      </c>
      <c r="D97" s="16" t="s">
        <v>49</v>
      </c>
      <c r="E97" s="16" t="s">
        <v>70</v>
      </c>
      <c r="F97" s="16" t="s">
        <v>138</v>
      </c>
      <c r="G97" s="19">
        <v>870</v>
      </c>
    </row>
    <row r="98" spans="1:7" ht="47.25" x14ac:dyDescent="0.25">
      <c r="A98" s="13">
        <v>81</v>
      </c>
      <c r="B98" s="14" t="s">
        <v>141</v>
      </c>
      <c r="C98" s="15">
        <v>552</v>
      </c>
      <c r="D98" s="16" t="s">
        <v>49</v>
      </c>
      <c r="E98" s="16" t="s">
        <v>70</v>
      </c>
      <c r="F98" s="16" t="s">
        <v>139</v>
      </c>
      <c r="G98" s="19">
        <v>870</v>
      </c>
    </row>
    <row r="99" spans="1:7" ht="31.5" x14ac:dyDescent="0.25">
      <c r="A99" s="13">
        <v>82</v>
      </c>
      <c r="B99" s="14" t="s">
        <v>29</v>
      </c>
      <c r="C99" s="15" t="s">
        <v>6</v>
      </c>
      <c r="D99" s="16" t="s">
        <v>30</v>
      </c>
      <c r="E99" s="16"/>
      <c r="F99" s="16" t="s">
        <v>7</v>
      </c>
      <c r="G99" s="19">
        <f>G100+G103</f>
        <v>126.31</v>
      </c>
    </row>
    <row r="100" spans="1:7" ht="47.25" x14ac:dyDescent="0.25">
      <c r="A100" s="13">
        <v>83</v>
      </c>
      <c r="B100" s="14" t="s">
        <v>31</v>
      </c>
      <c r="C100" s="15" t="s">
        <v>6</v>
      </c>
      <c r="D100" s="16" t="s">
        <v>30</v>
      </c>
      <c r="E100" s="16" t="s">
        <v>73</v>
      </c>
      <c r="F100" s="16" t="s">
        <v>7</v>
      </c>
      <c r="G100" s="19">
        <f>G102</f>
        <v>77.53</v>
      </c>
    </row>
    <row r="101" spans="1:7" ht="15.75" x14ac:dyDescent="0.25">
      <c r="A101" s="13">
        <v>84</v>
      </c>
      <c r="B101" s="14" t="s">
        <v>147</v>
      </c>
      <c r="C101" s="15">
        <v>552</v>
      </c>
      <c r="D101" s="16" t="s">
        <v>30</v>
      </c>
      <c r="E101" s="16" t="s">
        <v>73</v>
      </c>
      <c r="F101" s="16" t="s">
        <v>146</v>
      </c>
      <c r="G101" s="19">
        <v>77.53</v>
      </c>
    </row>
    <row r="102" spans="1:7" ht="15.75" x14ac:dyDescent="0.25">
      <c r="A102" s="13">
        <v>85</v>
      </c>
      <c r="B102" s="14" t="s">
        <v>97</v>
      </c>
      <c r="C102" s="15" t="s">
        <v>6</v>
      </c>
      <c r="D102" s="16" t="s">
        <v>30</v>
      </c>
      <c r="E102" s="16" t="s">
        <v>73</v>
      </c>
      <c r="F102" s="16" t="s">
        <v>96</v>
      </c>
      <c r="G102" s="19">
        <v>77.53</v>
      </c>
    </row>
    <row r="103" spans="1:7" ht="31.5" x14ac:dyDescent="0.25">
      <c r="A103" s="13">
        <v>86</v>
      </c>
      <c r="B103" s="14" t="s">
        <v>29</v>
      </c>
      <c r="C103" s="15" t="s">
        <v>6</v>
      </c>
      <c r="D103" s="16" t="s">
        <v>30</v>
      </c>
      <c r="E103" s="16"/>
      <c r="F103" s="16" t="s">
        <v>7</v>
      </c>
      <c r="G103" s="19">
        <f>G104</f>
        <v>48.78</v>
      </c>
    </row>
    <row r="104" spans="1:7" ht="31.5" x14ac:dyDescent="0.25">
      <c r="A104" s="13">
        <v>87</v>
      </c>
      <c r="B104" s="14" t="s">
        <v>119</v>
      </c>
      <c r="C104" s="15" t="s">
        <v>6</v>
      </c>
      <c r="D104" s="16" t="s">
        <v>30</v>
      </c>
      <c r="E104" s="16" t="s">
        <v>114</v>
      </c>
      <c r="F104" s="16" t="s">
        <v>7</v>
      </c>
      <c r="G104" s="19">
        <f>G105</f>
        <v>48.78</v>
      </c>
    </row>
    <row r="105" spans="1:7" ht="31.5" x14ac:dyDescent="0.25">
      <c r="A105" s="13">
        <v>88</v>
      </c>
      <c r="B105" s="14" t="s">
        <v>140</v>
      </c>
      <c r="C105" s="15">
        <v>552</v>
      </c>
      <c r="D105" s="16" t="s">
        <v>30</v>
      </c>
      <c r="E105" s="16" t="s">
        <v>114</v>
      </c>
      <c r="F105" s="16" t="s">
        <v>138</v>
      </c>
      <c r="G105" s="19">
        <v>48.78</v>
      </c>
    </row>
    <row r="106" spans="1:7" ht="47.25" x14ac:dyDescent="0.25">
      <c r="A106" s="13">
        <v>89</v>
      </c>
      <c r="B106" s="14" t="s">
        <v>141</v>
      </c>
      <c r="C106" s="15">
        <v>552</v>
      </c>
      <c r="D106" s="16" t="s">
        <v>30</v>
      </c>
      <c r="E106" s="16" t="s">
        <v>114</v>
      </c>
      <c r="F106" s="16" t="s">
        <v>139</v>
      </c>
      <c r="G106" s="19">
        <v>48.78</v>
      </c>
    </row>
    <row r="107" spans="1:7" ht="31.5" x14ac:dyDescent="0.25">
      <c r="A107" s="13">
        <v>90</v>
      </c>
      <c r="B107" s="14" t="s">
        <v>159</v>
      </c>
      <c r="C107" s="15" t="s">
        <v>6</v>
      </c>
      <c r="D107" s="16" t="s">
        <v>32</v>
      </c>
      <c r="E107" s="16"/>
      <c r="F107" s="16" t="s">
        <v>7</v>
      </c>
      <c r="G107" s="22">
        <f>G108+G112</f>
        <v>2146.2469599999999</v>
      </c>
    </row>
    <row r="108" spans="1:7" ht="15.75" x14ac:dyDescent="0.25">
      <c r="A108" s="13">
        <v>91</v>
      </c>
      <c r="B108" s="14" t="s">
        <v>33</v>
      </c>
      <c r="C108" s="15" t="s">
        <v>6</v>
      </c>
      <c r="D108" s="16" t="s">
        <v>34</v>
      </c>
      <c r="E108" s="16"/>
      <c r="F108" s="16"/>
      <c r="G108" s="19">
        <f>G109</f>
        <v>45</v>
      </c>
    </row>
    <row r="109" spans="1:7" ht="31.5" x14ac:dyDescent="0.25">
      <c r="A109" s="13">
        <v>92</v>
      </c>
      <c r="B109" s="14" t="s">
        <v>50</v>
      </c>
      <c r="C109" s="15" t="s">
        <v>6</v>
      </c>
      <c r="D109" s="16" t="s">
        <v>34</v>
      </c>
      <c r="E109" s="16" t="s">
        <v>74</v>
      </c>
      <c r="F109" s="16" t="s">
        <v>7</v>
      </c>
      <c r="G109" s="19">
        <f>G110</f>
        <v>45</v>
      </c>
    </row>
    <row r="110" spans="1:7" ht="31.5" x14ac:dyDescent="0.25">
      <c r="A110" s="13">
        <v>93</v>
      </c>
      <c r="B110" s="14" t="s">
        <v>140</v>
      </c>
      <c r="C110" s="15">
        <v>552</v>
      </c>
      <c r="D110" s="16" t="s">
        <v>34</v>
      </c>
      <c r="E110" s="16" t="s">
        <v>74</v>
      </c>
      <c r="F110" s="16" t="s">
        <v>138</v>
      </c>
      <c r="G110" s="19">
        <v>45</v>
      </c>
    </row>
    <row r="111" spans="1:7" ht="47.25" x14ac:dyDescent="0.25">
      <c r="A111" s="13">
        <v>94</v>
      </c>
      <c r="B111" s="14" t="s">
        <v>141</v>
      </c>
      <c r="C111" s="15">
        <v>552</v>
      </c>
      <c r="D111" s="16" t="s">
        <v>34</v>
      </c>
      <c r="E111" s="16" t="s">
        <v>74</v>
      </c>
      <c r="F111" s="16" t="s">
        <v>139</v>
      </c>
      <c r="G111" s="19">
        <v>45</v>
      </c>
    </row>
    <row r="112" spans="1:7" ht="15.75" x14ac:dyDescent="0.25">
      <c r="A112" s="13">
        <v>95</v>
      </c>
      <c r="B112" s="14" t="s">
        <v>35</v>
      </c>
      <c r="C112" s="15" t="s">
        <v>6</v>
      </c>
      <c r="D112" s="16" t="s">
        <v>36</v>
      </c>
      <c r="E112" s="16"/>
      <c r="F112" s="16" t="s">
        <v>7</v>
      </c>
      <c r="G112" s="22">
        <f>G113+G116+G122+G125+G131+G119+G128</f>
        <v>2101.2469599999999</v>
      </c>
    </row>
    <row r="113" spans="1:7" ht="15.75" x14ac:dyDescent="0.25">
      <c r="A113" s="13">
        <v>96</v>
      </c>
      <c r="B113" s="14" t="s">
        <v>76</v>
      </c>
      <c r="C113" s="15" t="s">
        <v>6</v>
      </c>
      <c r="D113" s="16" t="s">
        <v>36</v>
      </c>
      <c r="E113" s="16" t="s">
        <v>75</v>
      </c>
      <c r="F113" s="16" t="s">
        <v>7</v>
      </c>
      <c r="G113" s="19">
        <f>G114</f>
        <v>935.08</v>
      </c>
    </row>
    <row r="114" spans="1:7" ht="31.5" x14ac:dyDescent="0.25">
      <c r="A114" s="13">
        <v>97</v>
      </c>
      <c r="B114" s="14" t="s">
        <v>140</v>
      </c>
      <c r="C114" s="15">
        <v>552</v>
      </c>
      <c r="D114" s="16" t="s">
        <v>36</v>
      </c>
      <c r="E114" s="16" t="s">
        <v>75</v>
      </c>
      <c r="F114" s="16" t="s">
        <v>138</v>
      </c>
      <c r="G114" s="19">
        <v>935.08</v>
      </c>
    </row>
    <row r="115" spans="1:7" ht="47.25" x14ac:dyDescent="0.25">
      <c r="A115" s="13">
        <v>98</v>
      </c>
      <c r="B115" s="14" t="s">
        <v>141</v>
      </c>
      <c r="C115" s="15">
        <v>552</v>
      </c>
      <c r="D115" s="16" t="s">
        <v>36</v>
      </c>
      <c r="E115" s="16" t="s">
        <v>75</v>
      </c>
      <c r="F115" s="16" t="s">
        <v>139</v>
      </c>
      <c r="G115" s="19">
        <v>935.08</v>
      </c>
    </row>
    <row r="116" spans="1:7" ht="15.75" x14ac:dyDescent="0.25">
      <c r="A116" s="13">
        <v>99</v>
      </c>
      <c r="B116" s="14" t="s">
        <v>37</v>
      </c>
      <c r="C116" s="15" t="s">
        <v>6</v>
      </c>
      <c r="D116" s="16" t="s">
        <v>36</v>
      </c>
      <c r="E116" s="16" t="s">
        <v>77</v>
      </c>
      <c r="F116" s="16" t="s">
        <v>7</v>
      </c>
      <c r="G116" s="19">
        <f>G117</f>
        <v>98</v>
      </c>
    </row>
    <row r="117" spans="1:7" ht="31.5" x14ac:dyDescent="0.25">
      <c r="A117" s="13">
        <v>100</v>
      </c>
      <c r="B117" s="14" t="s">
        <v>140</v>
      </c>
      <c r="C117" s="15">
        <v>552</v>
      </c>
      <c r="D117" s="16" t="s">
        <v>36</v>
      </c>
      <c r="E117" s="16" t="s">
        <v>77</v>
      </c>
      <c r="F117" s="16" t="s">
        <v>138</v>
      </c>
      <c r="G117" s="19">
        <v>98</v>
      </c>
    </row>
    <row r="118" spans="1:7" ht="47.25" x14ac:dyDescent="0.25">
      <c r="A118" s="13">
        <v>101</v>
      </c>
      <c r="B118" s="14" t="s">
        <v>141</v>
      </c>
      <c r="C118" s="15">
        <v>552</v>
      </c>
      <c r="D118" s="16" t="s">
        <v>36</v>
      </c>
      <c r="E118" s="16" t="s">
        <v>77</v>
      </c>
      <c r="F118" s="16" t="s">
        <v>139</v>
      </c>
      <c r="G118" s="19">
        <v>98</v>
      </c>
    </row>
    <row r="119" spans="1:7" ht="15.75" x14ac:dyDescent="0.25">
      <c r="A119" s="13">
        <v>102</v>
      </c>
      <c r="B119" s="14" t="s">
        <v>115</v>
      </c>
      <c r="C119" s="15">
        <v>552</v>
      </c>
      <c r="D119" s="16" t="s">
        <v>36</v>
      </c>
      <c r="E119" s="16" t="s">
        <v>118</v>
      </c>
      <c r="F119" s="16"/>
      <c r="G119" s="19">
        <f>G120</f>
        <v>46</v>
      </c>
    </row>
    <row r="120" spans="1:7" ht="31.5" x14ac:dyDescent="0.25">
      <c r="A120" s="13">
        <v>103</v>
      </c>
      <c r="B120" s="14" t="s">
        <v>140</v>
      </c>
      <c r="C120" s="15">
        <v>552</v>
      </c>
      <c r="D120" s="16" t="s">
        <v>36</v>
      </c>
      <c r="E120" s="16" t="s">
        <v>118</v>
      </c>
      <c r="F120" s="16" t="s">
        <v>138</v>
      </c>
      <c r="G120" s="19">
        <v>46</v>
      </c>
    </row>
    <row r="121" spans="1:7" ht="47.25" x14ac:dyDescent="0.25">
      <c r="A121" s="13">
        <v>104</v>
      </c>
      <c r="B121" s="14" t="s">
        <v>141</v>
      </c>
      <c r="C121" s="15">
        <v>552</v>
      </c>
      <c r="D121" s="16" t="s">
        <v>36</v>
      </c>
      <c r="E121" s="16" t="s">
        <v>118</v>
      </c>
      <c r="F121" s="16" t="s">
        <v>139</v>
      </c>
      <c r="G121" s="19">
        <v>46</v>
      </c>
    </row>
    <row r="122" spans="1:7" ht="31.5" x14ac:dyDescent="0.25">
      <c r="A122" s="13">
        <v>105</v>
      </c>
      <c r="B122" s="14" t="s">
        <v>38</v>
      </c>
      <c r="C122" s="15" t="s">
        <v>6</v>
      </c>
      <c r="D122" s="16" t="s">
        <v>36</v>
      </c>
      <c r="E122" s="16" t="s">
        <v>78</v>
      </c>
      <c r="F122" s="16" t="s">
        <v>7</v>
      </c>
      <c r="G122" s="19">
        <f>G123</f>
        <v>125</v>
      </c>
    </row>
    <row r="123" spans="1:7" ht="31.5" x14ac:dyDescent="0.25">
      <c r="A123" s="13">
        <v>106</v>
      </c>
      <c r="B123" s="14" t="s">
        <v>140</v>
      </c>
      <c r="C123" s="15">
        <v>552</v>
      </c>
      <c r="D123" s="16" t="s">
        <v>36</v>
      </c>
      <c r="E123" s="16" t="s">
        <v>78</v>
      </c>
      <c r="F123" s="16" t="s">
        <v>138</v>
      </c>
      <c r="G123" s="19">
        <v>125</v>
      </c>
    </row>
    <row r="124" spans="1:7" ht="47.25" x14ac:dyDescent="0.25">
      <c r="A124" s="13">
        <v>107</v>
      </c>
      <c r="B124" s="14" t="s">
        <v>141</v>
      </c>
      <c r="C124" s="15">
        <v>552</v>
      </c>
      <c r="D124" s="16" t="s">
        <v>36</v>
      </c>
      <c r="E124" s="16" t="s">
        <v>78</v>
      </c>
      <c r="F124" s="16" t="s">
        <v>139</v>
      </c>
      <c r="G124" s="19">
        <v>125</v>
      </c>
    </row>
    <row r="125" spans="1:7" ht="31.5" x14ac:dyDescent="0.25">
      <c r="A125" s="13">
        <v>108</v>
      </c>
      <c r="B125" s="14" t="s">
        <v>39</v>
      </c>
      <c r="C125" s="15" t="s">
        <v>6</v>
      </c>
      <c r="D125" s="16" t="s">
        <v>36</v>
      </c>
      <c r="E125" s="16" t="s">
        <v>79</v>
      </c>
      <c r="F125" s="16" t="s">
        <v>7</v>
      </c>
      <c r="G125" s="19">
        <f>G126</f>
        <v>783.8</v>
      </c>
    </row>
    <row r="126" spans="1:7" ht="31.5" x14ac:dyDescent="0.25">
      <c r="A126" s="13">
        <v>109</v>
      </c>
      <c r="B126" s="14" t="s">
        <v>140</v>
      </c>
      <c r="C126" s="15">
        <v>552</v>
      </c>
      <c r="D126" s="16" t="s">
        <v>36</v>
      </c>
      <c r="E126" s="16" t="s">
        <v>79</v>
      </c>
      <c r="F126" s="16" t="s">
        <v>138</v>
      </c>
      <c r="G126" s="19">
        <v>783.8</v>
      </c>
    </row>
    <row r="127" spans="1:7" ht="47.25" x14ac:dyDescent="0.25">
      <c r="A127" s="13">
        <v>110</v>
      </c>
      <c r="B127" s="14" t="s">
        <v>141</v>
      </c>
      <c r="C127" s="15">
        <v>552</v>
      </c>
      <c r="D127" s="16" t="s">
        <v>36</v>
      </c>
      <c r="E127" s="16" t="s">
        <v>79</v>
      </c>
      <c r="F127" s="16" t="s">
        <v>139</v>
      </c>
      <c r="G127" s="19">
        <v>783.8</v>
      </c>
    </row>
    <row r="128" spans="1:7" ht="31.5" x14ac:dyDescent="0.25">
      <c r="A128" s="13">
        <v>111</v>
      </c>
      <c r="B128" s="14" t="s">
        <v>172</v>
      </c>
      <c r="C128" s="15" t="s">
        <v>6</v>
      </c>
      <c r="D128" s="16" t="s">
        <v>36</v>
      </c>
      <c r="E128" s="16" t="s">
        <v>171</v>
      </c>
      <c r="F128" s="16" t="s">
        <v>7</v>
      </c>
      <c r="G128" s="22">
        <f>6.03276+7.8342</f>
        <v>13.866959999999999</v>
      </c>
    </row>
    <row r="129" spans="1:7" ht="31.5" x14ac:dyDescent="0.25">
      <c r="A129" s="13">
        <v>112</v>
      </c>
      <c r="B129" s="14" t="s">
        <v>140</v>
      </c>
      <c r="C129" s="15">
        <v>552</v>
      </c>
      <c r="D129" s="16" t="s">
        <v>36</v>
      </c>
      <c r="E129" s="16" t="s">
        <v>171</v>
      </c>
      <c r="F129" s="16" t="s">
        <v>138</v>
      </c>
      <c r="G129" s="22">
        <f>G128</f>
        <v>13.866959999999999</v>
      </c>
    </row>
    <row r="130" spans="1:7" ht="47.25" x14ac:dyDescent="0.25">
      <c r="A130" s="13">
        <v>113</v>
      </c>
      <c r="B130" s="14" t="s">
        <v>141</v>
      </c>
      <c r="C130" s="15">
        <v>552</v>
      </c>
      <c r="D130" s="16" t="s">
        <v>36</v>
      </c>
      <c r="E130" s="16" t="s">
        <v>171</v>
      </c>
      <c r="F130" s="16" t="s">
        <v>139</v>
      </c>
      <c r="G130" s="22">
        <f>G129</f>
        <v>13.866959999999999</v>
      </c>
    </row>
    <row r="131" spans="1:7" ht="47.25" x14ac:dyDescent="0.25">
      <c r="A131" s="13">
        <v>114</v>
      </c>
      <c r="B131" s="14" t="s">
        <v>103</v>
      </c>
      <c r="C131" s="15" t="s">
        <v>6</v>
      </c>
      <c r="D131" s="16" t="s">
        <v>36</v>
      </c>
      <c r="E131" s="16" t="s">
        <v>85</v>
      </c>
      <c r="F131" s="16" t="s">
        <v>7</v>
      </c>
      <c r="G131" s="19">
        <f>G132</f>
        <v>99.5</v>
      </c>
    </row>
    <row r="132" spans="1:7" ht="31.5" x14ac:dyDescent="0.25">
      <c r="A132" s="13">
        <v>115</v>
      </c>
      <c r="B132" s="14" t="s">
        <v>140</v>
      </c>
      <c r="C132" s="15">
        <v>552</v>
      </c>
      <c r="D132" s="16" t="s">
        <v>36</v>
      </c>
      <c r="E132" s="16" t="s">
        <v>85</v>
      </c>
      <c r="F132" s="16" t="s">
        <v>138</v>
      </c>
      <c r="G132" s="19">
        <v>99.5</v>
      </c>
    </row>
    <row r="133" spans="1:7" ht="47.25" x14ac:dyDescent="0.25">
      <c r="A133" s="13">
        <v>116</v>
      </c>
      <c r="B133" s="14" t="s">
        <v>141</v>
      </c>
      <c r="C133" s="15">
        <v>552</v>
      </c>
      <c r="D133" s="16" t="s">
        <v>36</v>
      </c>
      <c r="E133" s="16" t="s">
        <v>85</v>
      </c>
      <c r="F133" s="16" t="s">
        <v>139</v>
      </c>
      <c r="G133" s="19">
        <v>99.5</v>
      </c>
    </row>
    <row r="134" spans="1:7" ht="15.75" x14ac:dyDescent="0.25">
      <c r="A134" s="13">
        <v>117</v>
      </c>
      <c r="B134" s="14" t="s">
        <v>158</v>
      </c>
      <c r="C134" s="15" t="s">
        <v>6</v>
      </c>
      <c r="D134" s="16" t="s">
        <v>40</v>
      </c>
      <c r="E134" s="16" t="s">
        <v>7</v>
      </c>
      <c r="F134" s="16" t="s">
        <v>7</v>
      </c>
      <c r="G134" s="26">
        <f>G135</f>
        <v>10997.229550000002</v>
      </c>
    </row>
    <row r="135" spans="1:7" ht="15.75" x14ac:dyDescent="0.25">
      <c r="A135" s="13">
        <v>118</v>
      </c>
      <c r="B135" s="14" t="s">
        <v>41</v>
      </c>
      <c r="C135" s="15" t="s">
        <v>6</v>
      </c>
      <c r="D135" s="16" t="s">
        <v>42</v>
      </c>
      <c r="E135" s="16"/>
      <c r="F135" s="16" t="s">
        <v>7</v>
      </c>
      <c r="G135" s="26">
        <f>G145+G151+G154+G157+G136+G139+G142+G148</f>
        <v>10997.229550000002</v>
      </c>
    </row>
    <row r="136" spans="1:7" ht="63" x14ac:dyDescent="0.25">
      <c r="A136" s="13">
        <v>119</v>
      </c>
      <c r="B136" s="14" t="s">
        <v>166</v>
      </c>
      <c r="C136" s="15">
        <v>552</v>
      </c>
      <c r="D136" s="16" t="s">
        <v>42</v>
      </c>
      <c r="E136" s="16" t="s">
        <v>165</v>
      </c>
      <c r="F136" s="16"/>
      <c r="G136" s="26">
        <f>G137</f>
        <v>271.815</v>
      </c>
    </row>
    <row r="137" spans="1:7" ht="47.25" x14ac:dyDescent="0.25">
      <c r="A137" s="13">
        <v>120</v>
      </c>
      <c r="B137" s="14" t="s">
        <v>151</v>
      </c>
      <c r="C137" s="15">
        <v>552</v>
      </c>
      <c r="D137" s="16" t="s">
        <v>42</v>
      </c>
      <c r="E137" s="16" t="s">
        <v>165</v>
      </c>
      <c r="F137" s="16" t="s">
        <v>148</v>
      </c>
      <c r="G137" s="26">
        <f>G138</f>
        <v>271.815</v>
      </c>
    </row>
    <row r="138" spans="1:7" ht="15.75" x14ac:dyDescent="0.25">
      <c r="A138" s="13">
        <v>121</v>
      </c>
      <c r="B138" s="14" t="s">
        <v>150</v>
      </c>
      <c r="C138" s="15">
        <v>552</v>
      </c>
      <c r="D138" s="16" t="s">
        <v>42</v>
      </c>
      <c r="E138" s="16" t="s">
        <v>165</v>
      </c>
      <c r="F138" s="16" t="s">
        <v>149</v>
      </c>
      <c r="G138" s="26">
        <v>271.815</v>
      </c>
    </row>
    <row r="139" spans="1:7" ht="78.75" x14ac:dyDescent="0.25">
      <c r="A139" s="13">
        <v>122</v>
      </c>
      <c r="B139" s="14" t="s">
        <v>170</v>
      </c>
      <c r="C139" s="15">
        <v>552</v>
      </c>
      <c r="D139" s="16" t="s">
        <v>42</v>
      </c>
      <c r="E139" s="16" t="s">
        <v>169</v>
      </c>
      <c r="F139" s="16"/>
      <c r="G139" s="26">
        <v>2.718</v>
      </c>
    </row>
    <row r="140" spans="1:7" ht="47.25" x14ac:dyDescent="0.25">
      <c r="A140" s="13">
        <v>123</v>
      </c>
      <c r="B140" s="14" t="s">
        <v>151</v>
      </c>
      <c r="C140" s="15">
        <v>552</v>
      </c>
      <c r="D140" s="16" t="s">
        <v>42</v>
      </c>
      <c r="E140" s="16" t="s">
        <v>169</v>
      </c>
      <c r="F140" s="16" t="s">
        <v>148</v>
      </c>
      <c r="G140" s="26">
        <v>2.718</v>
      </c>
    </row>
    <row r="141" spans="1:7" ht="15.75" x14ac:dyDescent="0.25">
      <c r="A141" s="13">
        <v>124</v>
      </c>
      <c r="B141" s="14" t="s">
        <v>150</v>
      </c>
      <c r="C141" s="15">
        <v>552</v>
      </c>
      <c r="D141" s="16" t="s">
        <v>42</v>
      </c>
      <c r="E141" s="16" t="s">
        <v>169</v>
      </c>
      <c r="F141" s="16" t="s">
        <v>149</v>
      </c>
      <c r="G141" s="26">
        <v>2.718</v>
      </c>
    </row>
    <row r="142" spans="1:7" ht="94.5" x14ac:dyDescent="0.25">
      <c r="A142" s="13">
        <v>125</v>
      </c>
      <c r="B142" s="14" t="s">
        <v>174</v>
      </c>
      <c r="C142" s="15">
        <v>552</v>
      </c>
      <c r="D142" s="16" t="s">
        <v>42</v>
      </c>
      <c r="E142" s="16" t="s">
        <v>173</v>
      </c>
      <c r="F142" s="16"/>
      <c r="G142" s="22">
        <f>G143</f>
        <v>70.058549999999997</v>
      </c>
    </row>
    <row r="143" spans="1:7" ht="47.25" x14ac:dyDescent="0.25">
      <c r="A143" s="13">
        <v>126</v>
      </c>
      <c r="B143" s="14" t="s">
        <v>151</v>
      </c>
      <c r="C143" s="15">
        <v>552</v>
      </c>
      <c r="D143" s="16" t="s">
        <v>42</v>
      </c>
      <c r="E143" s="16" t="s">
        <v>173</v>
      </c>
      <c r="F143" s="16" t="s">
        <v>148</v>
      </c>
      <c r="G143" s="22">
        <f>G144</f>
        <v>70.058549999999997</v>
      </c>
    </row>
    <row r="144" spans="1:7" ht="15.75" x14ac:dyDescent="0.25">
      <c r="A144" s="13">
        <v>127</v>
      </c>
      <c r="B144" s="14" t="s">
        <v>150</v>
      </c>
      <c r="C144" s="15">
        <v>552</v>
      </c>
      <c r="D144" s="16" t="s">
        <v>42</v>
      </c>
      <c r="E144" s="16" t="s">
        <v>173</v>
      </c>
      <c r="F144" s="16" t="s">
        <v>149</v>
      </c>
      <c r="G144" s="22">
        <v>70.058549999999997</v>
      </c>
    </row>
    <row r="145" spans="1:7" ht="47.25" x14ac:dyDescent="0.25">
      <c r="A145" s="13">
        <v>128</v>
      </c>
      <c r="B145" s="14" t="s">
        <v>107</v>
      </c>
      <c r="C145" s="15" t="s">
        <v>6</v>
      </c>
      <c r="D145" s="16" t="s">
        <v>42</v>
      </c>
      <c r="E145" s="16" t="s">
        <v>80</v>
      </c>
      <c r="F145" s="16"/>
      <c r="G145" s="19">
        <f>G146</f>
        <v>10148.482</v>
      </c>
    </row>
    <row r="146" spans="1:7" ht="54" customHeight="1" x14ac:dyDescent="0.25">
      <c r="A146" s="13">
        <v>129</v>
      </c>
      <c r="B146" s="14" t="s">
        <v>151</v>
      </c>
      <c r="C146" s="15">
        <v>552</v>
      </c>
      <c r="D146" s="16" t="s">
        <v>42</v>
      </c>
      <c r="E146" s="16" t="s">
        <v>80</v>
      </c>
      <c r="F146" s="16" t="s">
        <v>148</v>
      </c>
      <c r="G146" s="19">
        <f>G147</f>
        <v>10148.482</v>
      </c>
    </row>
    <row r="147" spans="1:7" ht="15.75" x14ac:dyDescent="0.25">
      <c r="A147" s="13">
        <v>130</v>
      </c>
      <c r="B147" s="14" t="s">
        <v>150</v>
      </c>
      <c r="C147" s="15">
        <v>552</v>
      </c>
      <c r="D147" s="16" t="s">
        <v>42</v>
      </c>
      <c r="E147" s="16" t="s">
        <v>80</v>
      </c>
      <c r="F147" s="16" t="s">
        <v>149</v>
      </c>
      <c r="G147" s="19">
        <f>10151.2-2.718</f>
        <v>10148.482</v>
      </c>
    </row>
    <row r="148" spans="1:7" ht="63" x14ac:dyDescent="0.25">
      <c r="A148" s="13">
        <v>131</v>
      </c>
      <c r="B148" s="14" t="s">
        <v>176</v>
      </c>
      <c r="C148" s="15" t="s">
        <v>6</v>
      </c>
      <c r="D148" s="16" t="s">
        <v>42</v>
      </c>
      <c r="E148" s="16" t="s">
        <v>177</v>
      </c>
      <c r="F148" s="16"/>
      <c r="G148" s="19">
        <f>G149</f>
        <v>369.82</v>
      </c>
    </row>
    <row r="149" spans="1:7" ht="47.25" x14ac:dyDescent="0.25">
      <c r="A149" s="13">
        <v>132</v>
      </c>
      <c r="B149" s="14" t="s">
        <v>151</v>
      </c>
      <c r="C149" s="15">
        <v>552</v>
      </c>
      <c r="D149" s="16" t="s">
        <v>42</v>
      </c>
      <c r="E149" s="16" t="s">
        <v>178</v>
      </c>
      <c r="F149" s="16" t="s">
        <v>148</v>
      </c>
      <c r="G149" s="19">
        <f>G150</f>
        <v>369.82</v>
      </c>
    </row>
    <row r="150" spans="1:7" ht="15.75" x14ac:dyDescent="0.25">
      <c r="A150" s="13">
        <v>133</v>
      </c>
      <c r="B150" s="14" t="s">
        <v>150</v>
      </c>
      <c r="C150" s="15">
        <v>552</v>
      </c>
      <c r="D150" s="16" t="s">
        <v>42</v>
      </c>
      <c r="E150" s="16" t="s">
        <v>178</v>
      </c>
      <c r="F150" s="16" t="s">
        <v>149</v>
      </c>
      <c r="G150" s="19">
        <v>369.82</v>
      </c>
    </row>
    <row r="151" spans="1:7" ht="82.5" customHeight="1" x14ac:dyDescent="0.25">
      <c r="A151" s="13">
        <v>134</v>
      </c>
      <c r="B151" s="20" t="s">
        <v>108</v>
      </c>
      <c r="C151" s="15" t="s">
        <v>6</v>
      </c>
      <c r="D151" s="16" t="s">
        <v>42</v>
      </c>
      <c r="E151" s="16" t="s">
        <v>81</v>
      </c>
      <c r="F151" s="16"/>
      <c r="G151" s="26">
        <f>G152</f>
        <v>3.7360000000000002</v>
      </c>
    </row>
    <row r="152" spans="1:7" ht="36" customHeight="1" x14ac:dyDescent="0.25">
      <c r="A152" s="13">
        <v>135</v>
      </c>
      <c r="B152" s="20" t="s">
        <v>151</v>
      </c>
      <c r="C152" s="15">
        <v>552</v>
      </c>
      <c r="D152" s="16" t="s">
        <v>42</v>
      </c>
      <c r="E152" s="16" t="s">
        <v>81</v>
      </c>
      <c r="F152" s="16" t="s">
        <v>148</v>
      </c>
      <c r="G152" s="26">
        <f>G153</f>
        <v>3.7360000000000002</v>
      </c>
    </row>
    <row r="153" spans="1:7" ht="20.25" customHeight="1" x14ac:dyDescent="0.25">
      <c r="A153" s="13">
        <v>136</v>
      </c>
      <c r="B153" s="20" t="s">
        <v>150</v>
      </c>
      <c r="C153" s="15">
        <v>552</v>
      </c>
      <c r="D153" s="16" t="s">
        <v>42</v>
      </c>
      <c r="E153" s="16" t="s">
        <v>81</v>
      </c>
      <c r="F153" s="16" t="s">
        <v>149</v>
      </c>
      <c r="G153" s="26">
        <v>3.7360000000000002</v>
      </c>
    </row>
    <row r="154" spans="1:7" ht="31.5" x14ac:dyDescent="0.25">
      <c r="A154" s="13">
        <v>137</v>
      </c>
      <c r="B154" s="14" t="s">
        <v>59</v>
      </c>
      <c r="C154" s="15" t="s">
        <v>6</v>
      </c>
      <c r="D154" s="16" t="s">
        <v>42</v>
      </c>
      <c r="E154" s="16" t="s">
        <v>82</v>
      </c>
      <c r="F154" s="16" t="s">
        <v>7</v>
      </c>
      <c r="G154" s="19">
        <f>G155</f>
        <v>8</v>
      </c>
    </row>
    <row r="155" spans="1:7" ht="31.5" x14ac:dyDescent="0.25">
      <c r="A155" s="13">
        <v>138</v>
      </c>
      <c r="B155" s="14" t="s">
        <v>140</v>
      </c>
      <c r="C155" s="15">
        <v>552</v>
      </c>
      <c r="D155" s="16" t="s">
        <v>42</v>
      </c>
      <c r="E155" s="16" t="s">
        <v>152</v>
      </c>
      <c r="F155" s="16" t="s">
        <v>138</v>
      </c>
      <c r="G155" s="19">
        <v>8</v>
      </c>
    </row>
    <row r="156" spans="1:7" ht="47.25" x14ac:dyDescent="0.25">
      <c r="A156" s="13">
        <v>139</v>
      </c>
      <c r="B156" s="14" t="s">
        <v>141</v>
      </c>
      <c r="C156" s="15">
        <v>552</v>
      </c>
      <c r="D156" s="16" t="s">
        <v>42</v>
      </c>
      <c r="E156" s="16" t="s">
        <v>82</v>
      </c>
      <c r="F156" s="16" t="s">
        <v>139</v>
      </c>
      <c r="G156" s="19">
        <v>8</v>
      </c>
    </row>
    <row r="157" spans="1:7" ht="47.25" x14ac:dyDescent="0.25">
      <c r="A157" s="13">
        <v>140</v>
      </c>
      <c r="B157" s="14" t="s">
        <v>60</v>
      </c>
      <c r="C157" s="15" t="s">
        <v>6</v>
      </c>
      <c r="D157" s="16" t="s">
        <v>42</v>
      </c>
      <c r="E157" s="16" t="s">
        <v>83</v>
      </c>
      <c r="F157" s="16"/>
      <c r="G157" s="19">
        <f>G158</f>
        <v>122.6</v>
      </c>
    </row>
    <row r="158" spans="1:7" ht="31.5" x14ac:dyDescent="0.25">
      <c r="A158" s="13">
        <v>141</v>
      </c>
      <c r="B158" s="14" t="s">
        <v>140</v>
      </c>
      <c r="C158" s="15">
        <v>552</v>
      </c>
      <c r="D158" s="16" t="s">
        <v>42</v>
      </c>
      <c r="E158" s="16" t="s">
        <v>83</v>
      </c>
      <c r="F158" s="16" t="s">
        <v>138</v>
      </c>
      <c r="G158" s="19">
        <v>122.6</v>
      </c>
    </row>
    <row r="159" spans="1:7" ht="47.25" x14ac:dyDescent="0.25">
      <c r="A159" s="13">
        <v>142</v>
      </c>
      <c r="B159" s="14" t="s">
        <v>141</v>
      </c>
      <c r="C159" s="15">
        <v>552</v>
      </c>
      <c r="D159" s="16" t="s">
        <v>42</v>
      </c>
      <c r="E159" s="16" t="s">
        <v>83</v>
      </c>
      <c r="F159" s="16" t="s">
        <v>139</v>
      </c>
      <c r="G159" s="19">
        <v>122.6</v>
      </c>
    </row>
    <row r="160" spans="1:7" ht="15.75" x14ac:dyDescent="0.25">
      <c r="A160" s="13">
        <v>143</v>
      </c>
      <c r="B160" s="14" t="s">
        <v>157</v>
      </c>
      <c r="C160" s="15" t="s">
        <v>6</v>
      </c>
      <c r="D160" s="16" t="s">
        <v>43</v>
      </c>
      <c r="E160" s="16" t="s">
        <v>7</v>
      </c>
      <c r="F160" s="16" t="s">
        <v>7</v>
      </c>
      <c r="G160" s="19">
        <f>G161</f>
        <v>30</v>
      </c>
    </row>
    <row r="161" spans="1:7" ht="15.75" x14ac:dyDescent="0.25">
      <c r="A161" s="13">
        <v>144</v>
      </c>
      <c r="B161" s="14" t="s">
        <v>44</v>
      </c>
      <c r="C161" s="15" t="s">
        <v>6</v>
      </c>
      <c r="D161" s="16" t="s">
        <v>45</v>
      </c>
      <c r="E161" s="16"/>
      <c r="F161" s="16"/>
      <c r="G161" s="19">
        <f>G165+G162</f>
        <v>30</v>
      </c>
    </row>
    <row r="162" spans="1:7" ht="47.25" x14ac:dyDescent="0.25">
      <c r="A162" s="13">
        <v>145</v>
      </c>
      <c r="B162" s="14" t="s">
        <v>87</v>
      </c>
      <c r="C162" s="15" t="s">
        <v>6</v>
      </c>
      <c r="D162" s="16" t="s">
        <v>45</v>
      </c>
      <c r="E162" s="16" t="s">
        <v>113</v>
      </c>
      <c r="F162" s="16" t="s">
        <v>7</v>
      </c>
      <c r="G162" s="19">
        <f>G163</f>
        <v>20</v>
      </c>
    </row>
    <row r="163" spans="1:7" ht="31.5" x14ac:dyDescent="0.25">
      <c r="A163" s="13">
        <v>146</v>
      </c>
      <c r="B163" s="14" t="s">
        <v>140</v>
      </c>
      <c r="C163" s="15">
        <v>552</v>
      </c>
      <c r="D163" s="16" t="s">
        <v>45</v>
      </c>
      <c r="E163" s="16" t="s">
        <v>113</v>
      </c>
      <c r="F163" s="16" t="s">
        <v>138</v>
      </c>
      <c r="G163" s="19">
        <v>20</v>
      </c>
    </row>
    <row r="164" spans="1:7" ht="47.25" x14ac:dyDescent="0.25">
      <c r="A164" s="13">
        <v>147</v>
      </c>
      <c r="B164" s="14" t="s">
        <v>141</v>
      </c>
      <c r="C164" s="15">
        <v>552</v>
      </c>
      <c r="D164" s="16" t="s">
        <v>45</v>
      </c>
      <c r="E164" s="16" t="s">
        <v>113</v>
      </c>
      <c r="F164" s="16" t="s">
        <v>139</v>
      </c>
      <c r="G164" s="19">
        <v>20</v>
      </c>
    </row>
    <row r="165" spans="1:7" ht="47.25" x14ac:dyDescent="0.25">
      <c r="A165" s="13">
        <v>148</v>
      </c>
      <c r="B165" s="14" t="s">
        <v>51</v>
      </c>
      <c r="C165" s="15" t="s">
        <v>6</v>
      </c>
      <c r="D165" s="16" t="s">
        <v>45</v>
      </c>
      <c r="E165" s="16" t="s">
        <v>112</v>
      </c>
      <c r="F165" s="16" t="s">
        <v>7</v>
      </c>
      <c r="G165" s="19">
        <f>G166</f>
        <v>10</v>
      </c>
    </row>
    <row r="166" spans="1:7" ht="31.5" x14ac:dyDescent="0.25">
      <c r="A166" s="13">
        <v>149</v>
      </c>
      <c r="B166" s="14" t="s">
        <v>140</v>
      </c>
      <c r="C166" s="15">
        <v>552</v>
      </c>
      <c r="D166" s="16" t="s">
        <v>45</v>
      </c>
      <c r="E166" s="16" t="s">
        <v>112</v>
      </c>
      <c r="F166" s="16" t="s">
        <v>138</v>
      </c>
      <c r="G166" s="19">
        <v>10</v>
      </c>
    </row>
    <row r="167" spans="1:7" ht="47.25" x14ac:dyDescent="0.25">
      <c r="A167" s="13">
        <v>150</v>
      </c>
      <c r="B167" s="14" t="s">
        <v>141</v>
      </c>
      <c r="C167" s="15">
        <v>552</v>
      </c>
      <c r="D167" s="16" t="s">
        <v>45</v>
      </c>
      <c r="E167" s="16" t="s">
        <v>112</v>
      </c>
      <c r="F167" s="16" t="s">
        <v>139</v>
      </c>
      <c r="G167" s="19">
        <v>10</v>
      </c>
    </row>
    <row r="168" spans="1:7" ht="15.75" x14ac:dyDescent="0.25">
      <c r="A168" s="13">
        <v>151</v>
      </c>
      <c r="B168" s="14" t="s">
        <v>156</v>
      </c>
      <c r="C168" s="15" t="s">
        <v>6</v>
      </c>
      <c r="D168" s="16" t="s">
        <v>46</v>
      </c>
      <c r="E168" s="16"/>
      <c r="F168" s="16" t="s">
        <v>7</v>
      </c>
      <c r="G168" s="19">
        <f>G170</f>
        <v>106</v>
      </c>
    </row>
    <row r="169" spans="1:7" ht="31.5" x14ac:dyDescent="0.25">
      <c r="A169" s="13">
        <v>152</v>
      </c>
      <c r="B169" s="14" t="s">
        <v>153</v>
      </c>
      <c r="C169" s="15">
        <v>552</v>
      </c>
      <c r="D169" s="16" t="s">
        <v>47</v>
      </c>
      <c r="E169" s="16"/>
      <c r="F169" s="16"/>
      <c r="G169" s="19"/>
    </row>
    <row r="170" spans="1:7" ht="47.25" x14ac:dyDescent="0.25">
      <c r="A170" s="13">
        <v>153</v>
      </c>
      <c r="B170" s="14" t="s">
        <v>104</v>
      </c>
      <c r="C170" s="15" t="s">
        <v>6</v>
      </c>
      <c r="D170" s="16" t="s">
        <v>47</v>
      </c>
      <c r="E170" s="16" t="s">
        <v>84</v>
      </c>
      <c r="F170" s="16" t="s">
        <v>7</v>
      </c>
      <c r="G170" s="19">
        <f>G172</f>
        <v>106</v>
      </c>
    </row>
    <row r="171" spans="1:7" ht="31.5" x14ac:dyDescent="0.25">
      <c r="A171" s="13">
        <v>154</v>
      </c>
      <c r="B171" s="14" t="s">
        <v>140</v>
      </c>
      <c r="C171" s="15">
        <v>552</v>
      </c>
      <c r="D171" s="16" t="s">
        <v>47</v>
      </c>
      <c r="E171" s="16" t="s">
        <v>84</v>
      </c>
      <c r="F171" s="16" t="s">
        <v>138</v>
      </c>
      <c r="G171" s="19">
        <v>106</v>
      </c>
    </row>
    <row r="172" spans="1:7" ht="47.25" x14ac:dyDescent="0.25">
      <c r="A172" s="13">
        <v>155</v>
      </c>
      <c r="B172" s="14" t="s">
        <v>141</v>
      </c>
      <c r="C172" s="15" t="s">
        <v>6</v>
      </c>
      <c r="D172" s="16" t="s">
        <v>47</v>
      </c>
      <c r="E172" s="16" t="s">
        <v>84</v>
      </c>
      <c r="F172" s="16" t="s">
        <v>139</v>
      </c>
      <c r="G172" s="19">
        <v>106</v>
      </c>
    </row>
    <row r="173" spans="1:7" ht="15.75" x14ac:dyDescent="0.25">
      <c r="A173" s="34" t="s">
        <v>86</v>
      </c>
      <c r="B173" s="35"/>
      <c r="C173" s="35"/>
      <c r="D173" s="35"/>
      <c r="E173" s="35"/>
      <c r="F173" s="36"/>
      <c r="G173" s="28">
        <f>G18+G58+G64+G76+G107+G134+G160+G168</f>
        <v>21371.156309999998</v>
      </c>
    </row>
    <row r="174" spans="1:7" x14ac:dyDescent="0.25">
      <c r="F174" s="8"/>
      <c r="G174" s="24"/>
    </row>
    <row r="175" spans="1:7" x14ac:dyDescent="0.25">
      <c r="G175" s="23"/>
    </row>
    <row r="176" spans="1:7" ht="15.95" customHeight="1" x14ac:dyDescent="0.25">
      <c r="G176" s="25"/>
    </row>
    <row r="177" ht="15.95" customHeight="1" x14ac:dyDescent="0.25"/>
    <row r="178" ht="15.95" customHeight="1" x14ac:dyDescent="0.25"/>
  </sheetData>
  <mergeCells count="10">
    <mergeCell ref="G14:G15"/>
    <mergeCell ref="B14:B15"/>
    <mergeCell ref="B11:G11"/>
    <mergeCell ref="B12:G12"/>
    <mergeCell ref="A173:F173"/>
    <mergeCell ref="C14:C15"/>
    <mergeCell ref="D14:D15"/>
    <mergeCell ref="E14:E15"/>
    <mergeCell ref="F14:F15"/>
    <mergeCell ref="A14:A15"/>
  </mergeCells>
  <phoneticPr fontId="0" type="noConversion"/>
  <pageMargins left="0.98425196850393704" right="0.78740157480314965" top="0.78740157480314965" bottom="0.78740157480314965" header="0.51181102362204722" footer="0.51181102362204722"/>
  <pageSetup paperSize="9" scale="73" fitToHeight="8" orientation="portrait" horizontalDpi="1200" verticalDpi="12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2015-07-20T07:52:45Z</cp:lastPrinted>
  <dcterms:created xsi:type="dcterms:W3CDTF">2011-08-29T03:04:42Z</dcterms:created>
  <dcterms:modified xsi:type="dcterms:W3CDTF">2015-10-06T03:18:40Z</dcterms:modified>
</cp:coreProperties>
</file>