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585" windowWidth="15480" windowHeight="9060"/>
  </bookViews>
  <sheets>
    <sheet name="Лист1" sheetId="1" r:id="rId1"/>
  </sheets>
  <definedNames>
    <definedName name="_xlnm.Print_Titles" localSheetId="0">Лист1!$15:$16</definedName>
  </definedNames>
  <calcPr calcId="145621"/>
</workbook>
</file>

<file path=xl/calcChain.xml><?xml version="1.0" encoding="utf-8"?>
<calcChain xmlns="http://schemas.openxmlformats.org/spreadsheetml/2006/main">
  <c r="G31" i="1" l="1"/>
  <c r="H111" i="1"/>
  <c r="G111" i="1"/>
  <c r="H91" i="1"/>
  <c r="G91" i="1"/>
  <c r="H36" i="1"/>
  <c r="G36" i="1"/>
  <c r="H25" i="1"/>
  <c r="H24" i="1" s="1"/>
  <c r="G25" i="1"/>
  <c r="G24" i="1" s="1"/>
  <c r="G79" i="1" l="1"/>
  <c r="H79" i="1"/>
  <c r="H50" i="1"/>
  <c r="H29" i="1"/>
  <c r="G29" i="1"/>
  <c r="G50" i="1"/>
  <c r="H22" i="1" l="1"/>
  <c r="H21" i="1" s="1"/>
  <c r="H20" i="1" s="1"/>
  <c r="H19" i="1" s="1"/>
  <c r="H28" i="1"/>
  <c r="H30" i="1"/>
  <c r="H32" i="1"/>
  <c r="H35" i="1"/>
  <c r="H34" i="1" s="1"/>
  <c r="H37" i="1"/>
  <c r="H38" i="1"/>
  <c r="H43" i="1"/>
  <c r="H42" i="1" s="1"/>
  <c r="H45" i="1"/>
  <c r="H49" i="1"/>
  <c r="H48" i="1" s="1"/>
  <c r="H52" i="1"/>
  <c r="H51" i="1" s="1"/>
  <c r="H54" i="1"/>
  <c r="H59" i="1"/>
  <c r="H61" i="1"/>
  <c r="H65" i="1"/>
  <c r="H64" i="1" s="1"/>
  <c r="H69" i="1"/>
  <c r="H72" i="1"/>
  <c r="H81" i="1"/>
  <c r="H80" i="1" s="1"/>
  <c r="H84" i="1"/>
  <c r="H83" i="1" s="1"/>
  <c r="H78" i="1"/>
  <c r="H77" i="1" s="1"/>
  <c r="H88" i="1"/>
  <c r="H87" i="1" s="1"/>
  <c r="H102" i="1"/>
  <c r="H101" i="1" s="1"/>
  <c r="H105" i="1"/>
  <c r="H104" i="1" s="1"/>
  <c r="H93" i="1"/>
  <c r="H92" i="1" s="1"/>
  <c r="H95" i="1"/>
  <c r="H99" i="1"/>
  <c r="H98" i="1" s="1"/>
  <c r="H110" i="1"/>
  <c r="H109" i="1" s="1"/>
  <c r="H113" i="1"/>
  <c r="H112" i="1" s="1"/>
  <c r="H116" i="1"/>
  <c r="H115" i="1" s="1"/>
  <c r="H123" i="1"/>
  <c r="H126" i="1"/>
  <c r="H131" i="1"/>
  <c r="H129" i="1" s="1"/>
  <c r="H132" i="1"/>
  <c r="H76" i="1" l="1"/>
  <c r="H75" i="1" s="1"/>
  <c r="H122" i="1"/>
  <c r="H121" i="1" s="1"/>
  <c r="H68" i="1"/>
  <c r="H63" i="1" s="1"/>
  <c r="H27" i="1"/>
  <c r="H23" i="1" s="1"/>
  <c r="H58" i="1"/>
  <c r="H57" i="1" s="1"/>
  <c r="H108" i="1"/>
  <c r="H107" i="1" s="1"/>
  <c r="H86" i="1"/>
  <c r="H41" i="1"/>
  <c r="H130" i="1"/>
  <c r="G132" i="1"/>
  <c r="G116" i="1"/>
  <c r="G113" i="1"/>
  <c r="G99" i="1"/>
  <c r="G93" i="1"/>
  <c r="G105" i="1"/>
  <c r="G102" i="1"/>
  <c r="G78" i="1"/>
  <c r="G60" i="1"/>
  <c r="G49" i="1"/>
  <c r="G43" i="1"/>
  <c r="G32" i="1"/>
  <c r="G22" i="1"/>
  <c r="H18" i="1" l="1"/>
  <c r="H135" i="1" s="1"/>
  <c r="H17" i="1" l="1"/>
  <c r="G61" i="1"/>
  <c r="G110" i="1" l="1"/>
  <c r="G119" i="1"/>
  <c r="G118" i="1" s="1"/>
  <c r="G52" i="1"/>
  <c r="G51" i="1" s="1"/>
  <c r="G81" i="1" l="1"/>
  <c r="G77" i="1" l="1"/>
  <c r="G21" i="1" l="1"/>
  <c r="G20" i="1" s="1"/>
  <c r="G28" i="1"/>
  <c r="G30" i="1"/>
  <c r="G35" i="1"/>
  <c r="G34" i="1" s="1"/>
  <c r="G42" i="1"/>
  <c r="G45" i="1"/>
  <c r="G48" i="1"/>
  <c r="G59" i="1"/>
  <c r="G58" i="1" s="1"/>
  <c r="G65" i="1"/>
  <c r="G69" i="1"/>
  <c r="G72" i="1"/>
  <c r="G80" i="1"/>
  <c r="G88" i="1"/>
  <c r="G92" i="1"/>
  <c r="G101" i="1"/>
  <c r="G104" i="1"/>
  <c r="G95" i="1"/>
  <c r="G98" i="1"/>
  <c r="G109" i="1"/>
  <c r="G112" i="1"/>
  <c r="G115" i="1"/>
  <c r="G123" i="1"/>
  <c r="G126" i="1"/>
  <c r="G108" i="1" l="1"/>
  <c r="G27" i="1"/>
  <c r="G23" i="1" s="1"/>
  <c r="G68" i="1"/>
  <c r="G84" i="1" l="1"/>
  <c r="G83" i="1" s="1"/>
  <c r="G76" i="1" s="1"/>
  <c r="G75" i="1" s="1"/>
  <c r="G38" i="1" l="1"/>
  <c r="G19" i="1" l="1"/>
  <c r="G54" i="1" l="1"/>
  <c r="G41" i="1" s="1"/>
  <c r="G107" i="1" l="1"/>
  <c r="G37" i="1" l="1"/>
  <c r="G18" i="1" s="1"/>
  <c r="G64" i="1"/>
  <c r="G131" i="1"/>
  <c r="G87" i="1"/>
  <c r="G57" i="1"/>
  <c r="G129" i="1" l="1"/>
  <c r="G130" i="1"/>
  <c r="G86" i="1"/>
  <c r="G63" i="1"/>
  <c r="G122" i="1" l="1"/>
  <c r="G121" i="1" s="1"/>
  <c r="G135" i="1" s="1"/>
  <c r="G17" i="1" l="1"/>
</calcChain>
</file>

<file path=xl/sharedStrings.xml><?xml version="1.0" encoding="utf-8"?>
<sst xmlns="http://schemas.openxmlformats.org/spreadsheetml/2006/main" count="517" uniqueCount="155">
  <si>
    <t>Наименование главных распорядителей и наименование показателей бюджетной классификации</t>
  </si>
  <si>
    <t>2</t>
  </si>
  <si>
    <t>3</t>
  </si>
  <si>
    <t>4</t>
  </si>
  <si>
    <t>5</t>
  </si>
  <si>
    <t>6</t>
  </si>
  <si>
    <t>552</t>
  </si>
  <si>
    <t/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</si>
  <si>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</si>
  <si>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</si>
  <si>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</si>
  <si>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</si>
  <si>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</si>
  <si>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</si>
  <si>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</si>
  <si>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</si>
  <si>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</si>
  <si>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</si>
  <si>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</si>
  <si>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0200</t>
  </si>
  <si>
    <t>Мобилизационная  и вневойсковая подготовка</t>
  </si>
  <si>
    <t>0203</t>
  </si>
  <si>
    <t>0300</t>
  </si>
  <si>
    <t>Обеспечение пожарной безопасности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</si>
  <si>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</si>
  <si>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</si>
  <si>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</si>
  <si>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</si>
  <si>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</si>
  <si>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0500</t>
  </si>
  <si>
    <t>Коммунальное хозяйство</t>
  </si>
  <si>
    <t>0502</t>
  </si>
  <si>
    <t>Благоустройство</t>
  </si>
  <si>
    <t>0503</t>
  </si>
  <si>
    <t>Содержание уличного освещения</t>
  </si>
  <si>
    <t>Организация и содержание мест захоронения поселений</t>
  </si>
  <si>
    <t>Прочие мероприятия по благоустройству поселений</t>
  </si>
  <si>
    <t>0800</t>
  </si>
  <si>
    <t>Культура</t>
  </si>
  <si>
    <t>0801</t>
  </si>
  <si>
    <t>0900</t>
  </si>
  <si>
    <t>Другие вопросы в области здравоохранения</t>
  </si>
  <si>
    <t>0909</t>
  </si>
  <si>
    <t>1100</t>
  </si>
  <si>
    <t>1105</t>
  </si>
  <si>
    <t xml:space="preserve">Совета депутатов </t>
  </si>
  <si>
    <t>0409</t>
  </si>
  <si>
    <t>Мероприятия в области коммунального хозяйства  поселений</t>
  </si>
  <si>
    <t>Организация и проведение акарицидных обработок мест массового отдыха населения за счет средств местного бюджета</t>
  </si>
  <si>
    <t>Оценка недвижимости, признание прав и регулирование отношений по государственной и муниципальной собственности</t>
  </si>
  <si>
    <t>Дорожное хозяйство (дорожные фонды)</t>
  </si>
  <si>
    <t>КВСР</t>
  </si>
  <si>
    <t>КФСР</t>
  </si>
  <si>
    <t>КЦСР</t>
  </si>
  <si>
    <t>КВР</t>
  </si>
  <si>
    <t>870</t>
  </si>
  <si>
    <t>Обеспечение деятельности подведомственных учреждений- библиотек</t>
  </si>
  <si>
    <t xml:space="preserve">Культурно-массовые мероприятия проводимые на территории муниципального образования </t>
  </si>
  <si>
    <t>Реализация государственных функций, связанных с общегосударственным управлением (прочие расходы)</t>
  </si>
  <si>
    <t>Уличное освещение поселений</t>
  </si>
  <si>
    <t>Всего</t>
  </si>
  <si>
    <t>Организация и проведение акарицидных обработок мест массового отдыха населения за счет средств краевого бюджета</t>
  </si>
  <si>
    <t>Реализация государственных функций, связанных с общегосударственным управлением (передача полномочий по внешнему муниципальному контролю)</t>
  </si>
  <si>
    <t>Содержание автомобильных дорог общего пользования местного значения за счет дорожного фонда</t>
  </si>
  <si>
    <t>Центральный аппарат муниципального образования</t>
  </si>
  <si>
    <t>1</t>
  </si>
  <si>
    <t>Резервные средства</t>
  </si>
  <si>
    <t>540</t>
  </si>
  <si>
    <t>Иные межбюджетные трансферты</t>
  </si>
  <si>
    <t>к  решению поселкового</t>
  </si>
  <si>
    <t xml:space="preserve">Обеспечение первичных  мер пожарной безопасности поселений
</t>
  </si>
  <si>
    <t>Профилактика терроризма и экстримизма  в муниципальном образовании</t>
  </si>
  <si>
    <t>Содержание автомобильных дорог за счет местного бюджета</t>
  </si>
  <si>
    <t>Организации дорожного движения в  поселке Большая Ирба</t>
  </si>
  <si>
    <t>Формирование здорового образа  жизни через развитие массовой  физической культуры  и спорта</t>
  </si>
  <si>
    <t>Уплата прочих налогов, сборов и иных платежей</t>
  </si>
  <si>
    <t xml:space="preserve">Субсидии бюджетным учреждениям на финансовое обеспечение муниципального задания </t>
  </si>
  <si>
    <t>Субсидии на иные цели по софинансированию на поддержку социокультурных проектов муниципальных учреждений культуры и образовательных учреждений в области культуры</t>
  </si>
  <si>
    <t>Озеленение  поселений</t>
  </si>
  <si>
    <t>Формирование антикоррупционного и общественного сознания к противодействию коррупции</t>
  </si>
  <si>
    <t>Резервный фонд местных администраций</t>
  </si>
  <si>
    <t xml:space="preserve"> Реализация государственных функций, связанных с общегосударственным управлением (членские взносы) </t>
  </si>
  <si>
    <t>(тыс.рублей)</t>
  </si>
  <si>
    <t>№ строки</t>
  </si>
  <si>
    <t>Администрация поселка  Большая Ирба</t>
  </si>
  <si>
    <t>100</t>
  </si>
  <si>
    <t>120</t>
  </si>
  <si>
    <t>Расходы на выплаты персоналу государственных (муниципальных) органов</t>
  </si>
  <si>
    <t>200</t>
  </si>
  <si>
    <t>240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</si>
  <si>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</si>
  <si>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</si>
  <si>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800</t>
  </si>
  <si>
    <t>850</t>
  </si>
  <si>
    <t>Иные бюджетные ассигнования</t>
  </si>
  <si>
    <t>Уплата  налогов, сборов и иных платежей</t>
  </si>
  <si>
    <t>500</t>
  </si>
  <si>
    <t>Межбюджетные трансферты</t>
  </si>
  <si>
    <t>600</t>
  </si>
  <si>
    <t>610</t>
  </si>
  <si>
    <t xml:space="preserve">Субсидии бюджетным учреждениям </t>
  </si>
  <si>
    <t>Предоставление субсидий бюджетным, автономным  учреждениям и иным некоммерческим организациям</t>
  </si>
  <si>
    <t>Другие воросы в области  физической культуры  и спорта</t>
  </si>
  <si>
    <t>Центральный аппарат муниципального образования (по новой системе оплаты труда)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</si>
  <si>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</si>
  <si>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ФИЗИЧЕСКАЯ КУЛЬТУРА И СПОРТ</t>
  </si>
  <si>
    <t>ЗДРАВООХРАНЕНИЕ</t>
  </si>
  <si>
    <t>КУЛЬТУРА, КИНЕМАТОГРАФИЯ</t>
  </si>
  <si>
    <t>ЖИЛИЩНО-КОММУНАЛЬНОЕ ХОЗЯЙСТВО</t>
  </si>
  <si>
    <t>НАЦИОНАЛЬНАЯ БЕЗОПАСНОСТЬ И ПРАВООХРАНИТЕЛЬНАЯ ДЕЯТЕЛЬНОСТЬ</t>
  </si>
  <si>
    <t>НАЦИОНАЛЬНАЯ ОБОРОНА</t>
  </si>
  <si>
    <t>ОБЩЕГОСУДАРСТВЕННЫЕ ВОПРОСЫ</t>
  </si>
  <si>
    <t>0220080810</t>
  </si>
  <si>
    <t>0110075550</t>
  </si>
  <si>
    <t>0210080640</t>
  </si>
  <si>
    <t>0210080630</t>
  </si>
  <si>
    <t>0210080620</t>
  </si>
  <si>
    <t>0110081160</t>
  </si>
  <si>
    <t>0110081150</t>
  </si>
  <si>
    <t>0110081140</t>
  </si>
  <si>
    <t>0130081130</t>
  </si>
  <si>
    <t>0130081030</t>
  </si>
  <si>
    <t>0110080250</t>
  </si>
  <si>
    <t>011080250</t>
  </si>
  <si>
    <t>0120082130</t>
  </si>
  <si>
    <t>0160082030</t>
  </si>
  <si>
    <t>0160081020</t>
  </si>
  <si>
    <t>0150082060</t>
  </si>
  <si>
    <t>0150082050</t>
  </si>
  <si>
    <t>0140082040</t>
  </si>
  <si>
    <t>9020051180</t>
  </si>
  <si>
    <t>9010083070</t>
  </si>
  <si>
    <t>9010080850</t>
  </si>
  <si>
    <t>9010080230</t>
  </si>
  <si>
    <t>9010080220</t>
  </si>
  <si>
    <t>9010075140</t>
  </si>
  <si>
    <t>9010080110</t>
  </si>
  <si>
    <t>9010080210</t>
  </si>
  <si>
    <t>9010080240</t>
  </si>
  <si>
    <t>9010080250</t>
  </si>
  <si>
    <t>Сумма на 2017 год</t>
  </si>
  <si>
    <t>Сумма на 2018 год</t>
  </si>
  <si>
    <t>7</t>
  </si>
  <si>
    <t xml:space="preserve">ВЕДОМСТВЕННАЯ СТРУКТУРА  РАСХОДОВ МЕСТНОГО БЮДЖЕТА НА ПЛАНОВЫЙ ПЕРИОД 2017-2018 ГОДОВ </t>
  </si>
  <si>
    <t>Условно утвержденные расходы</t>
  </si>
  <si>
    <t>Приложение №  8</t>
  </si>
  <si>
    <t>830</t>
  </si>
  <si>
    <t>Исполнение судебных актов</t>
  </si>
  <si>
    <t>от  25.12.2015г. №  7-26 р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</si>
  <si>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 за счет местного бюджета</t>
  </si>
  <si>
    <t>9010012210</t>
  </si>
  <si>
    <t>от  27.07.2016г. №  12-46 р</t>
  </si>
  <si>
    <t>02100S4810</t>
  </si>
  <si>
    <t>01100S5550</t>
  </si>
  <si>
    <t>Приложение № 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</si>
</sst>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"/>
    <numFmt numFmtId="165" formatCode="0.0000"/>
    <numFmt numFmtId="166" formatCode="0.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0" fontId="4" fillId="0" borderId="0" xfId="1" applyFont="1" applyFill="1" applyAlignment="1"/>
    <xf numFmtId="164" fontId="2" fillId="0" borderId="0" xfId="1" applyNumberFormat="1" applyFont="1" applyFill="1" applyAlignment="1">
      <alignment horizontal="right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1" xfId="0" applyBorder="1"/>
    <xf numFmtId="0" fontId="8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2" fontId="6" fillId="0" borderId="1" xfId="2" applyNumberFormat="1" applyFont="1" applyBorder="1" applyAlignment="1">
      <alignment horizontal="right" vertical="top"/>
    </xf>
    <xf numFmtId="0" fontId="8" fillId="0" borderId="1" xfId="0" applyFont="1" applyBorder="1" applyAlignment="1">
      <alignment horizontal="left" vertical="top" wrapText="1"/>
    </xf>
    <xf numFmtId="166" fontId="0" fillId="0" borderId="0" xfId="0" applyNumberFormat="1"/>
    <xf numFmtId="166" fontId="5" fillId="0" borderId="0" xfId="0" applyNumberFormat="1" applyFont="1" applyFill="1" applyBorder="1" applyAlignment="1">
      <alignment vertical="top"/>
    </xf>
    <xf numFmtId="165" fontId="0" fillId="0" borderId="0" xfId="0" applyNumberFormat="1"/>
    <xf numFmtId="0" fontId="8" fillId="0" borderId="1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/>
    </xf>
    <xf numFmtId="0" fontId="6" fillId="0" borderId="3" xfId="0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/>
    </xf>
    <xf numFmtId="49" fontId="6" fillId="0" borderId="4" xfId="0" applyNumberFormat="1" applyFont="1" applyBorder="1" applyAlignment="1">
      <alignment horizontal="center" vertical="top"/>
    </xf>
    <xf numFmtId="0" fontId="2" fillId="0" borderId="0" xfId="1" applyFont="1" applyFill="1" applyAlignment="1"/>
    <xf numFmtId="2" fontId="6" fillId="0" borderId="1" xfId="2" applyNumberFormat="1" applyFont="1" applyBorder="1" applyAlignment="1">
      <alignment horizontal="right"/>
    </xf>
    <xf numFmtId="9" fontId="0" fillId="0" borderId="0" xfId="0" applyNumberFormat="1"/>
    <xf numFmtId="164" fontId="2" fillId="0" borderId="5" xfId="1" applyNumberFormat="1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center" vertical="center" wrapText="1"/>
    </xf>
    <xf numFmtId="0" fontId="2" fillId="0" borderId="5" xfId="1" applyNumberFormat="1" applyFont="1" applyFill="1" applyBorder="1" applyAlignment="1">
      <alignment horizontal="center" vertical="center" wrapText="1"/>
    </xf>
    <xf numFmtId="0" fontId="2" fillId="0" borderId="6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1" applyFont="1" applyBorder="1" applyAlignment="1">
      <alignment horizontal="righ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0"/>
  <sheetViews>
    <sheetView tabSelected="1" topLeftCell="A429" workbookViewId="0">
      <selection activeCell="E430" sqref="E430"/>
    </sheetView>
  </sheetViews>
  <sheetFormatPr defaultRowHeight="15" x14ac:dyDescent="0.25"/>
  <cols>
    <col min="1" max="1" width="14" bestFit="1" customWidth="1"/>
    <col min="2" max="2" width="47.7109375" customWidth="1"/>
    <col min="3" max="3" width="10.140625" customWidth="1"/>
    <col min="4" max="4" width="10.7109375" customWidth="1"/>
    <col min="5" max="5" width="12.5703125" customWidth="1"/>
    <col min="6" max="6" width="7.7109375" customWidth="1"/>
    <col min="7" max="7" width="13.85546875" customWidth="1"/>
    <col min="8" max="8" width="14.85546875" customWidth="1"/>
    <col min="9" max="9" width="15.7109375" customWidth="1"/>
  </cols>
  <sheetData>
    <row r="1" spans="1:8" ht="15.75" x14ac:dyDescent="0.25">
      <c r="E1" s="1" t="s">
        <v>154</v>
      </c>
      <c r="F1" s="1"/>
    </row>
    <row r="2" spans="1:8" ht="15.75" x14ac:dyDescent="0.25">
      <c r="E2" s="1" t="s">
        <v>69</v>
      </c>
      <c r="F2" s="1"/>
    </row>
    <row r="3" spans="1:8" ht="15.75" x14ac:dyDescent="0.25">
      <c r="E3" s="1" t="s">
        <v>45</v>
      </c>
      <c r="F3" s="1"/>
    </row>
    <row r="4" spans="1:8" ht="15.75" x14ac:dyDescent="0.25">
      <c r="E4" s="1" t="s">
        <v>151</v>
      </c>
      <c r="F4" s="1"/>
    </row>
    <row r="5" spans="1:8" ht="30" customHeight="1" x14ac:dyDescent="0.25">
      <c r="B5" s="1"/>
      <c r="C5" s="1"/>
      <c r="D5" s="1"/>
      <c r="E5" s="1" t="s">
        <v>145</v>
      </c>
      <c r="F5" s="1"/>
      <c r="G5" s="3"/>
    </row>
    <row r="6" spans="1:8" ht="21" customHeight="1" x14ac:dyDescent="0.25">
      <c r="B6" s="1"/>
      <c r="C6" s="1"/>
      <c r="D6" s="1"/>
      <c r="E6" s="1" t="s">
        <v>69</v>
      </c>
      <c r="F6" s="1"/>
      <c r="G6" s="2"/>
    </row>
    <row r="7" spans="1:8" ht="15.95" customHeight="1" x14ac:dyDescent="0.25">
      <c r="B7" s="1"/>
      <c r="C7" s="1"/>
      <c r="D7" s="1"/>
      <c r="E7" s="1" t="s">
        <v>45</v>
      </c>
      <c r="F7" s="1"/>
      <c r="G7" s="3"/>
    </row>
    <row r="8" spans="1:8" ht="15.95" customHeight="1" x14ac:dyDescent="0.25">
      <c r="B8" s="1"/>
      <c r="C8" s="1"/>
      <c r="D8" s="1"/>
      <c r="E8" s="1" t="s">
        <v>148</v>
      </c>
      <c r="F8" s="1"/>
      <c r="G8" s="3"/>
    </row>
    <row r="9" spans="1:8" ht="15.95" customHeight="1" x14ac:dyDescent="0.25">
      <c r="B9" s="1"/>
      <c r="C9" s="1"/>
      <c r="D9" s="1"/>
      <c r="E9" s="1"/>
      <c r="F9" s="1"/>
      <c r="G9" s="4"/>
    </row>
    <row r="10" spans="1:8" ht="14.1" customHeight="1" x14ac:dyDescent="0.25">
      <c r="B10" s="1"/>
      <c r="C10" s="1"/>
      <c r="D10" s="1"/>
      <c r="E10" s="1"/>
      <c r="F10" s="1"/>
      <c r="G10" s="5"/>
    </row>
    <row r="11" spans="1:8" ht="15.95" customHeight="1" x14ac:dyDescent="0.25">
      <c r="B11" s="25" t="s">
        <v>143</v>
      </c>
      <c r="C11" s="25"/>
      <c r="D11" s="25"/>
      <c r="E11" s="25"/>
      <c r="F11" s="25"/>
      <c r="G11" s="25"/>
    </row>
    <row r="12" spans="1:8" ht="15.95" customHeight="1" x14ac:dyDescent="0.25">
      <c r="B12" s="32"/>
      <c r="C12" s="32"/>
      <c r="D12" s="32"/>
      <c r="E12" s="32"/>
      <c r="F12" s="32"/>
      <c r="G12" s="32"/>
    </row>
    <row r="13" spans="1:8" ht="18" customHeight="1" x14ac:dyDescent="0.25">
      <c r="B13" s="1"/>
      <c r="C13" s="1"/>
      <c r="D13" s="1"/>
      <c r="E13" s="1"/>
      <c r="F13" s="1"/>
      <c r="G13" s="40" t="s">
        <v>82</v>
      </c>
      <c r="H13" s="40"/>
    </row>
    <row r="14" spans="1:8" ht="18" customHeight="1" x14ac:dyDescent="0.25">
      <c r="A14" s="38" t="s">
        <v>83</v>
      </c>
      <c r="B14" s="30" t="s">
        <v>0</v>
      </c>
      <c r="C14" s="36" t="s">
        <v>51</v>
      </c>
      <c r="D14" s="37" t="s">
        <v>52</v>
      </c>
      <c r="E14" s="37" t="s">
        <v>53</v>
      </c>
      <c r="F14" s="37" t="s">
        <v>54</v>
      </c>
      <c r="G14" s="28" t="s">
        <v>140</v>
      </c>
      <c r="H14" s="28" t="s">
        <v>141</v>
      </c>
    </row>
    <row r="15" spans="1:8" ht="81.95" customHeight="1" x14ac:dyDescent="0.25">
      <c r="A15" s="39"/>
      <c r="B15" s="31"/>
      <c r="C15" s="36"/>
      <c r="D15" s="37"/>
      <c r="E15" s="37"/>
      <c r="F15" s="37"/>
      <c r="G15" s="29"/>
      <c r="H15" s="29"/>
    </row>
    <row r="16" spans="1:8" ht="15.95" customHeight="1" x14ac:dyDescent="0.25">
      <c r="A16" s="8"/>
      <c r="B16" s="6" t="s">
        <v>65</v>
      </c>
      <c r="C16" s="6" t="s">
        <v>1</v>
      </c>
      <c r="D16" s="6" t="s">
        <v>2</v>
      </c>
      <c r="E16" s="6" t="s">
        <v>3</v>
      </c>
      <c r="F16" s="6" t="s">
        <v>4</v>
      </c>
      <c r="G16" s="6" t="s">
        <v>5</v>
      </c>
      <c r="H16" s="6" t="s">
        <v>142</v>
      </c>
    </row>
    <row r="17" spans="1:8" ht="15.75" x14ac:dyDescent="0.25">
      <c r="A17" s="9"/>
      <c r="B17" s="10" t="s">
        <v>84</v>
      </c>
      <c r="C17" s="11" t="s">
        <v>6</v>
      </c>
      <c r="D17" s="12" t="s">
        <v>7</v>
      </c>
      <c r="E17" s="12" t="s">
        <v>7</v>
      </c>
      <c r="F17" s="12" t="s">
        <v>7</v>
      </c>
      <c r="G17" s="15">
        <f>G135</f>
        <v>17644.900000000001</v>
      </c>
      <c r="H17" s="15">
        <f>H135</f>
        <v>17403.3</v>
      </c>
    </row>
    <row r="18" spans="1:8" ht="15.75" x14ac:dyDescent="0.25">
      <c r="A18" s="9">
        <v>1</v>
      </c>
      <c r="B18" s="10" t="s">
        <v>111</v>
      </c>
      <c r="C18" s="11" t="s">
        <v>6</v>
      </c>
      <c r="D18" s="12" t="s">
        <v>8</v>
      </c>
      <c r="E18" s="12" t="s">
        <v>7</v>
      </c>
      <c r="F18" s="12" t="s">
        <v>7</v>
      </c>
      <c r="G18" s="15">
        <f>G19+G23+G37+G41</f>
        <v>4428.7599999999993</v>
      </c>
      <c r="H18" s="15">
        <f>H19+H23+H37+H41</f>
        <v>4257.7</v>
      </c>
    </row>
    <row r="19" spans="1:8" ht="47.25" x14ac:dyDescent="0.25">
      <c r="A19" s="9">
        <v>2</v>
      </c>
      <c r="B19" s="10" t="s">
        <v>9</v>
      </c>
      <c r="C19" s="11" t="s">
        <v>6</v>
      </c>
      <c r="D19" s="12" t="s">
        <v>10</v>
      </c>
      <c r="E19" s="12" t="s">
        <v>7</v>
      </c>
      <c r="F19" s="12" t="s">
        <v>7</v>
      </c>
      <c r="G19" s="15">
        <f t="shared" ref="G19:H21" si="0">G20</f>
        <v>588.4</v>
      </c>
      <c r="H19" s="15">
        <f t="shared" si="0"/>
        <v>588.4</v>
      </c>
    </row>
    <row r="20" spans="1:8" ht="15.75" x14ac:dyDescent="0.25">
      <c r="A20" s="9">
        <v>3</v>
      </c>
      <c r="B20" s="10" t="s">
        <v>11</v>
      </c>
      <c r="C20" s="11" t="s">
        <v>6</v>
      </c>
      <c r="D20" s="12" t="s">
        <v>10</v>
      </c>
      <c r="E20" s="12" t="s">
        <v>139</v>
      </c>
      <c r="F20" s="12" t="s">
        <v>7</v>
      </c>
      <c r="G20" s="15">
        <f t="shared" si="0"/>
        <v>588.4</v>
      </c>
      <c r="H20" s="15">
        <f t="shared" si="0"/>
        <v>588.4</v>
      </c>
    </row>
    <row r="21" spans="1:8" ht="94.5" x14ac:dyDescent="0.25">
      <c r="A21" s="9">
        <v>4</v>
      </c>
      <c r="B21" s="10" t="s">
        <v>104</v>
      </c>
      <c r="C21" s="11">
        <v>552</v>
      </c>
      <c r="D21" s="12" t="s">
        <v>10</v>
      </c>
      <c r="E21" s="12" t="s">
        <v>139</v>
      </c>
      <c r="F21" s="12" t="s">
        <v>85</v>
      </c>
      <c r="G21" s="15">
        <f t="shared" si="0"/>
        <v>588.4</v>
      </c>
      <c r="H21" s="15">
        <f t="shared" si="0"/>
        <v>588.4</v>
      </c>
    </row>
    <row r="22" spans="1:8" ht="31.5" x14ac:dyDescent="0.25">
      <c r="A22" s="9">
        <v>5</v>
      </c>
      <c r="B22" s="10" t="s">
        <v>87</v>
      </c>
      <c r="C22" s="11">
        <v>552</v>
      </c>
      <c r="D22" s="12" t="s">
        <v>10</v>
      </c>
      <c r="E22" s="12" t="s">
        <v>139</v>
      </c>
      <c r="F22" s="12" t="s">
        <v>86</v>
      </c>
      <c r="G22" s="15">
        <f>448.8+135.6+4</f>
        <v>588.4</v>
      </c>
      <c r="H22" s="15">
        <f>448.8+135.6+4</f>
        <v>588.4</v>
      </c>
    </row>
    <row r="23" spans="1:8" ht="78.75" x14ac:dyDescent="0.25">
      <c r="A23" s="9">
        <v>6</v>
      </c>
      <c r="B23" s="10" t="s">
        <v>12</v>
      </c>
      <c r="C23" s="11" t="s">
        <v>6</v>
      </c>
      <c r="D23" s="12" t="s">
        <v>13</v>
      </c>
      <c r="E23" s="12" t="s">
        <v>7</v>
      </c>
      <c r="F23" s="12" t="s">
        <v>7</v>
      </c>
      <c r="G23" s="15">
        <f>G27+G34+G24</f>
        <v>3526.8599999999997</v>
      </c>
      <c r="H23" s="15">
        <f>H27+H34+H24</f>
        <v>3383.7</v>
      </c>
    </row>
    <row r="24" spans="1:8" ht="78.75" x14ac:dyDescent="0.25">
      <c r="A24" s="9">
        <v>7</v>
      </c>
      <c r="B24" s="10" t="s">
        <v>149</v>
      </c>
      <c r="C24" s="11" t="s">
        <v>6</v>
      </c>
      <c r="D24" s="12" t="s">
        <v>13</v>
      </c>
      <c r="E24" s="12" t="s">
        <v>150</v>
      </c>
      <c r="F24" s="12" t="s">
        <v>7</v>
      </c>
      <c r="G24" s="15">
        <f>G25</f>
        <v>47.38</v>
      </c>
      <c r="H24" s="15">
        <f>H25</f>
        <v>47.38</v>
      </c>
    </row>
    <row r="25" spans="1:8" ht="94.5" x14ac:dyDescent="0.25">
      <c r="A25" s="9">
        <v>8</v>
      </c>
      <c r="B25" s="10" t="s">
        <v>104</v>
      </c>
      <c r="C25" s="11">
        <v>552</v>
      </c>
      <c r="D25" s="12" t="s">
        <v>13</v>
      </c>
      <c r="E25" s="12" t="s">
        <v>150</v>
      </c>
      <c r="F25" s="12" t="s">
        <v>85</v>
      </c>
      <c r="G25" s="15">
        <f>G26</f>
        <v>47.38</v>
      </c>
      <c r="H25" s="15">
        <f>H26</f>
        <v>47.38</v>
      </c>
    </row>
    <row r="26" spans="1:8" ht="31.5" x14ac:dyDescent="0.25">
      <c r="A26" s="9">
        <v>9</v>
      </c>
      <c r="B26" s="10" t="s">
        <v>87</v>
      </c>
      <c r="C26" s="11">
        <v>552</v>
      </c>
      <c r="D26" s="12" t="s">
        <v>13</v>
      </c>
      <c r="E26" s="12" t="s">
        <v>150</v>
      </c>
      <c r="F26" s="12" t="s">
        <v>86</v>
      </c>
      <c r="G26" s="15">
        <v>47.38</v>
      </c>
      <c r="H26" s="15">
        <v>47.38</v>
      </c>
    </row>
    <row r="27" spans="1:8" ht="31.5" x14ac:dyDescent="0.25">
      <c r="A27" s="9">
        <v>10</v>
      </c>
      <c r="B27" s="10" t="s">
        <v>64</v>
      </c>
      <c r="C27" s="11" t="s">
        <v>6</v>
      </c>
      <c r="D27" s="12" t="s">
        <v>13</v>
      </c>
      <c r="E27" s="12" t="s">
        <v>137</v>
      </c>
      <c r="F27" s="12" t="s">
        <v>7</v>
      </c>
      <c r="G27" s="15">
        <f>G28+G30+G32</f>
        <v>2808.1699999999996</v>
      </c>
      <c r="H27" s="15">
        <f>H28+H30+H32</f>
        <v>2665.0099999999998</v>
      </c>
    </row>
    <row r="28" spans="1:8" ht="94.5" x14ac:dyDescent="0.25">
      <c r="A28" s="9">
        <v>11</v>
      </c>
      <c r="B28" s="10" t="s">
        <v>104</v>
      </c>
      <c r="C28" s="11">
        <v>552</v>
      </c>
      <c r="D28" s="12" t="s">
        <v>13</v>
      </c>
      <c r="E28" s="12" t="s">
        <v>137</v>
      </c>
      <c r="F28" s="12" t="s">
        <v>85</v>
      </c>
      <c r="G28" s="15">
        <f>G29</f>
        <v>2233.8999999999996</v>
      </c>
      <c r="H28" s="15">
        <f>H29</f>
        <v>2233.8999999999996</v>
      </c>
    </row>
    <row r="29" spans="1:8" ht="31.5" x14ac:dyDescent="0.25">
      <c r="A29" s="9">
        <v>12</v>
      </c>
      <c r="B29" s="10" t="s">
        <v>87</v>
      </c>
      <c r="C29" s="11">
        <v>552</v>
      </c>
      <c r="D29" s="12" t="s">
        <v>13</v>
      </c>
      <c r="E29" s="12" t="s">
        <v>137</v>
      </c>
      <c r="F29" s="12" t="s">
        <v>86</v>
      </c>
      <c r="G29" s="15">
        <f>1706.1+515.3+5+4+3.5</f>
        <v>2233.8999999999996</v>
      </c>
      <c r="H29" s="15">
        <f>1706.1+515.3+5+4+3.5</f>
        <v>2233.8999999999996</v>
      </c>
    </row>
    <row r="30" spans="1:8" ht="31.5" x14ac:dyDescent="0.25">
      <c r="A30" s="9">
        <v>13</v>
      </c>
      <c r="B30" s="13" t="s">
        <v>90</v>
      </c>
      <c r="C30" s="11">
        <v>552</v>
      </c>
      <c r="D30" s="12" t="s">
        <v>13</v>
      </c>
      <c r="E30" s="12" t="s">
        <v>137</v>
      </c>
      <c r="F30" s="12" t="s">
        <v>88</v>
      </c>
      <c r="G30" s="15">
        <f>G31</f>
        <v>569.27</v>
      </c>
      <c r="H30" s="15">
        <f>H31</f>
        <v>426.11</v>
      </c>
    </row>
    <row r="31" spans="1:8" ht="47.25" x14ac:dyDescent="0.25">
      <c r="A31" s="9">
        <v>14</v>
      </c>
      <c r="B31" s="13" t="s">
        <v>91</v>
      </c>
      <c r="C31" s="11">
        <v>552</v>
      </c>
      <c r="D31" s="12" t="s">
        <v>13</v>
      </c>
      <c r="E31" s="12" t="s">
        <v>137</v>
      </c>
      <c r="F31" s="12" t="s">
        <v>89</v>
      </c>
      <c r="G31" s="15">
        <f>84+255+1+35+120.87+3+15.4+55</f>
        <v>569.27</v>
      </c>
      <c r="H31" s="15">
        <v>426.11</v>
      </c>
    </row>
    <row r="32" spans="1:8" ht="19.5" customHeight="1" x14ac:dyDescent="0.25">
      <c r="A32" s="9">
        <v>15</v>
      </c>
      <c r="B32" s="10" t="s">
        <v>94</v>
      </c>
      <c r="C32" s="11">
        <v>552</v>
      </c>
      <c r="D32" s="12" t="s">
        <v>13</v>
      </c>
      <c r="E32" s="12" t="s">
        <v>137</v>
      </c>
      <c r="F32" s="12" t="s">
        <v>92</v>
      </c>
      <c r="G32" s="15">
        <f>G33</f>
        <v>5</v>
      </c>
      <c r="H32" s="15">
        <f>H33</f>
        <v>5</v>
      </c>
    </row>
    <row r="33" spans="1:8" ht="23.25" customHeight="1" x14ac:dyDescent="0.25">
      <c r="A33" s="9">
        <v>16</v>
      </c>
      <c r="B33" s="10" t="s">
        <v>95</v>
      </c>
      <c r="C33" s="11">
        <v>552</v>
      </c>
      <c r="D33" s="12" t="s">
        <v>13</v>
      </c>
      <c r="E33" s="12" t="s">
        <v>137</v>
      </c>
      <c r="F33" s="12" t="s">
        <v>93</v>
      </c>
      <c r="G33" s="15">
        <v>5</v>
      </c>
      <c r="H33" s="15">
        <v>5</v>
      </c>
    </row>
    <row r="34" spans="1:8" ht="33" customHeight="1" x14ac:dyDescent="0.25">
      <c r="A34" s="9">
        <v>17</v>
      </c>
      <c r="B34" s="10" t="s">
        <v>103</v>
      </c>
      <c r="C34" s="11" t="s">
        <v>6</v>
      </c>
      <c r="D34" s="12" t="s">
        <v>13</v>
      </c>
      <c r="E34" s="12" t="s">
        <v>138</v>
      </c>
      <c r="F34" s="12"/>
      <c r="G34" s="15">
        <f>G35</f>
        <v>671.31</v>
      </c>
      <c r="H34" s="15">
        <f>H35</f>
        <v>671.31</v>
      </c>
    </row>
    <row r="35" spans="1:8" ht="102.75" customHeight="1" x14ac:dyDescent="0.25">
      <c r="A35" s="9">
        <v>18</v>
      </c>
      <c r="B35" s="10" t="s">
        <v>104</v>
      </c>
      <c r="C35" s="11">
        <v>552</v>
      </c>
      <c r="D35" s="12" t="s">
        <v>13</v>
      </c>
      <c r="E35" s="12" t="s">
        <v>138</v>
      </c>
      <c r="F35" s="12" t="s">
        <v>85</v>
      </c>
      <c r="G35" s="15">
        <f>G36</f>
        <v>671.31</v>
      </c>
      <c r="H35" s="15">
        <f>H36</f>
        <v>671.31</v>
      </c>
    </row>
    <row r="36" spans="1:8" ht="30.75" customHeight="1" x14ac:dyDescent="0.25">
      <c r="A36" s="9">
        <v>19</v>
      </c>
      <c r="B36" s="10" t="s">
        <v>87</v>
      </c>
      <c r="C36" s="11">
        <v>552</v>
      </c>
      <c r="D36" s="12" t="s">
        <v>13</v>
      </c>
      <c r="E36" s="12" t="s">
        <v>138</v>
      </c>
      <c r="F36" s="12" t="s">
        <v>86</v>
      </c>
      <c r="G36" s="15">
        <f>515.61+155.7</f>
        <v>671.31</v>
      </c>
      <c r="H36" s="15">
        <f>515.61+155.7</f>
        <v>671.31</v>
      </c>
    </row>
    <row r="37" spans="1:8" ht="15.75" x14ac:dyDescent="0.25">
      <c r="A37" s="9">
        <v>20</v>
      </c>
      <c r="B37" s="10" t="s">
        <v>14</v>
      </c>
      <c r="C37" s="11" t="s">
        <v>6</v>
      </c>
      <c r="D37" s="12" t="s">
        <v>15</v>
      </c>
      <c r="E37" s="12" t="s">
        <v>7</v>
      </c>
      <c r="F37" s="12" t="s">
        <v>7</v>
      </c>
      <c r="G37" s="15">
        <f>G40</f>
        <v>50</v>
      </c>
      <c r="H37" s="15">
        <f>H40</f>
        <v>50</v>
      </c>
    </row>
    <row r="38" spans="1:8" ht="15.75" x14ac:dyDescent="0.25">
      <c r="A38" s="9">
        <v>21</v>
      </c>
      <c r="B38" s="10" t="s">
        <v>80</v>
      </c>
      <c r="C38" s="11">
        <v>552</v>
      </c>
      <c r="D38" s="12" t="s">
        <v>15</v>
      </c>
      <c r="E38" s="12" t="s">
        <v>136</v>
      </c>
      <c r="F38" s="12"/>
      <c r="G38" s="15">
        <f>G40</f>
        <v>50</v>
      </c>
      <c r="H38" s="15">
        <f>H40</f>
        <v>50</v>
      </c>
    </row>
    <row r="39" spans="1:8" ht="15.75" x14ac:dyDescent="0.25">
      <c r="A39" s="9">
        <v>22</v>
      </c>
      <c r="B39" s="10" t="s">
        <v>94</v>
      </c>
      <c r="C39" s="11">
        <v>552</v>
      </c>
      <c r="D39" s="12" t="s">
        <v>15</v>
      </c>
      <c r="E39" s="12" t="s">
        <v>136</v>
      </c>
      <c r="F39" s="12" t="s">
        <v>92</v>
      </c>
      <c r="G39" s="15">
        <v>50</v>
      </c>
      <c r="H39" s="15">
        <v>50</v>
      </c>
    </row>
    <row r="40" spans="1:8" ht="15.75" x14ac:dyDescent="0.25">
      <c r="A40" s="9">
        <v>23</v>
      </c>
      <c r="B40" s="10" t="s">
        <v>66</v>
      </c>
      <c r="C40" s="11" t="s">
        <v>6</v>
      </c>
      <c r="D40" s="12" t="s">
        <v>15</v>
      </c>
      <c r="E40" s="12" t="s">
        <v>136</v>
      </c>
      <c r="F40" s="12" t="s">
        <v>55</v>
      </c>
      <c r="G40" s="15">
        <v>50</v>
      </c>
      <c r="H40" s="15">
        <v>50</v>
      </c>
    </row>
    <row r="41" spans="1:8" ht="15.75" x14ac:dyDescent="0.25">
      <c r="A41" s="9">
        <v>24</v>
      </c>
      <c r="B41" s="10" t="s">
        <v>16</v>
      </c>
      <c r="C41" s="11" t="s">
        <v>6</v>
      </c>
      <c r="D41" s="12" t="s">
        <v>17</v>
      </c>
      <c r="E41" s="12" t="s">
        <v>7</v>
      </c>
      <c r="F41" s="12" t="s">
        <v>7</v>
      </c>
      <c r="G41" s="15">
        <f>+G42+G48+G51+G54+G45</f>
        <v>263.5</v>
      </c>
      <c r="H41" s="15">
        <f>+H42+H48+H51+H54+H45</f>
        <v>235.6</v>
      </c>
    </row>
    <row r="42" spans="1:8" ht="47.25" x14ac:dyDescent="0.25">
      <c r="A42" s="9">
        <v>25</v>
      </c>
      <c r="B42" s="10" t="s">
        <v>18</v>
      </c>
      <c r="C42" s="11" t="s">
        <v>6</v>
      </c>
      <c r="D42" s="12" t="s">
        <v>17</v>
      </c>
      <c r="E42" s="12" t="s">
        <v>135</v>
      </c>
      <c r="F42" s="12" t="s">
        <v>7</v>
      </c>
      <c r="G42" s="15">
        <f>G43</f>
        <v>14.6</v>
      </c>
      <c r="H42" s="15">
        <f>H43</f>
        <v>14.6</v>
      </c>
    </row>
    <row r="43" spans="1:8" ht="31.5" x14ac:dyDescent="0.25">
      <c r="A43" s="9">
        <v>26</v>
      </c>
      <c r="B43" s="10" t="s">
        <v>90</v>
      </c>
      <c r="C43" s="11">
        <v>552</v>
      </c>
      <c r="D43" s="12" t="s">
        <v>17</v>
      </c>
      <c r="E43" s="12" t="s">
        <v>135</v>
      </c>
      <c r="F43" s="12" t="s">
        <v>88</v>
      </c>
      <c r="G43" s="15">
        <f>G44</f>
        <v>14.6</v>
      </c>
      <c r="H43" s="15">
        <f>H44</f>
        <v>14.6</v>
      </c>
    </row>
    <row r="44" spans="1:8" ht="47.25" x14ac:dyDescent="0.25">
      <c r="A44" s="9">
        <v>27</v>
      </c>
      <c r="B44" s="10" t="s">
        <v>91</v>
      </c>
      <c r="C44" s="11">
        <v>552</v>
      </c>
      <c r="D44" s="12" t="s">
        <v>17</v>
      </c>
      <c r="E44" s="12" t="s">
        <v>135</v>
      </c>
      <c r="F44" s="12" t="s">
        <v>89</v>
      </c>
      <c r="G44" s="15">
        <v>14.6</v>
      </c>
      <c r="H44" s="15">
        <v>14.6</v>
      </c>
    </row>
    <row r="45" spans="1:8" ht="33" customHeight="1" x14ac:dyDescent="0.25">
      <c r="A45" s="9">
        <v>28</v>
      </c>
      <c r="B45" s="10" t="s">
        <v>81</v>
      </c>
      <c r="C45" s="11">
        <v>552</v>
      </c>
      <c r="D45" s="12" t="s">
        <v>17</v>
      </c>
      <c r="E45" s="12" t="s">
        <v>134</v>
      </c>
      <c r="F45" s="12"/>
      <c r="G45" s="15">
        <f>G46</f>
        <v>2.5</v>
      </c>
      <c r="H45" s="15">
        <f>H46</f>
        <v>2.5</v>
      </c>
    </row>
    <row r="46" spans="1:8" ht="22.5" customHeight="1" x14ac:dyDescent="0.25">
      <c r="A46" s="9">
        <v>29</v>
      </c>
      <c r="B46" s="10" t="s">
        <v>95</v>
      </c>
      <c r="C46" s="11">
        <v>552</v>
      </c>
      <c r="D46" s="12" t="s">
        <v>17</v>
      </c>
      <c r="E46" s="12" t="s">
        <v>134</v>
      </c>
      <c r="F46" s="12" t="s">
        <v>92</v>
      </c>
      <c r="G46" s="15">
        <v>2.5</v>
      </c>
      <c r="H46" s="15">
        <v>2.5</v>
      </c>
    </row>
    <row r="47" spans="1:8" ht="20.25" customHeight="1" x14ac:dyDescent="0.25">
      <c r="A47" s="9">
        <v>30</v>
      </c>
      <c r="B47" s="10" t="s">
        <v>75</v>
      </c>
      <c r="C47" s="11">
        <v>552</v>
      </c>
      <c r="D47" s="12" t="s">
        <v>17</v>
      </c>
      <c r="E47" s="12" t="s">
        <v>134</v>
      </c>
      <c r="F47" s="12" t="s">
        <v>93</v>
      </c>
      <c r="G47" s="15">
        <v>2.5</v>
      </c>
      <c r="H47" s="15">
        <v>2.5</v>
      </c>
    </row>
    <row r="48" spans="1:8" ht="47.25" x14ac:dyDescent="0.25">
      <c r="A48" s="9">
        <v>31</v>
      </c>
      <c r="B48" s="10" t="s">
        <v>58</v>
      </c>
      <c r="C48" s="11" t="s">
        <v>6</v>
      </c>
      <c r="D48" s="12" t="s">
        <v>17</v>
      </c>
      <c r="E48" s="12" t="s">
        <v>133</v>
      </c>
      <c r="F48" s="12" t="s">
        <v>7</v>
      </c>
      <c r="G48" s="15">
        <f>G49</f>
        <v>195.4</v>
      </c>
      <c r="H48" s="15">
        <f>H49</f>
        <v>192.5</v>
      </c>
    </row>
    <row r="49" spans="1:8" ht="31.5" x14ac:dyDescent="0.25">
      <c r="A49" s="9">
        <v>32</v>
      </c>
      <c r="B49" s="10" t="s">
        <v>90</v>
      </c>
      <c r="C49" s="11">
        <v>552</v>
      </c>
      <c r="D49" s="12" t="s">
        <v>17</v>
      </c>
      <c r="E49" s="12" t="s">
        <v>133</v>
      </c>
      <c r="F49" s="12" t="s">
        <v>88</v>
      </c>
      <c r="G49" s="15">
        <f>G50</f>
        <v>195.4</v>
      </c>
      <c r="H49" s="15">
        <f>H50</f>
        <v>192.5</v>
      </c>
    </row>
    <row r="50" spans="1:8" ht="47.25" x14ac:dyDescent="0.25">
      <c r="A50" s="9">
        <v>33</v>
      </c>
      <c r="B50" s="10" t="s">
        <v>91</v>
      </c>
      <c r="C50" s="11">
        <v>552</v>
      </c>
      <c r="D50" s="12" t="s">
        <v>17</v>
      </c>
      <c r="E50" s="12" t="s">
        <v>133</v>
      </c>
      <c r="F50" s="12" t="s">
        <v>89</v>
      </c>
      <c r="G50" s="15">
        <f>5.4+190</f>
        <v>195.4</v>
      </c>
      <c r="H50" s="15">
        <f>2.5+190</f>
        <v>192.5</v>
      </c>
    </row>
    <row r="51" spans="1:8" ht="63" x14ac:dyDescent="0.25">
      <c r="A51" s="9">
        <v>34</v>
      </c>
      <c r="B51" s="10" t="s">
        <v>49</v>
      </c>
      <c r="C51" s="11" t="s">
        <v>6</v>
      </c>
      <c r="D51" s="12" t="s">
        <v>17</v>
      </c>
      <c r="E51" s="12" t="s">
        <v>132</v>
      </c>
      <c r="F51" s="12"/>
      <c r="G51" s="15">
        <f>G52</f>
        <v>25</v>
      </c>
      <c r="H51" s="15">
        <f>H52</f>
        <v>0</v>
      </c>
    </row>
    <row r="52" spans="1:8" ht="31.5" x14ac:dyDescent="0.25">
      <c r="A52" s="9">
        <v>35</v>
      </c>
      <c r="B52" s="10" t="s">
        <v>90</v>
      </c>
      <c r="C52" s="11">
        <v>552</v>
      </c>
      <c r="D52" s="12" t="s">
        <v>17</v>
      </c>
      <c r="E52" s="12" t="s">
        <v>132</v>
      </c>
      <c r="F52" s="12" t="s">
        <v>88</v>
      </c>
      <c r="G52" s="15">
        <f>G53</f>
        <v>25</v>
      </c>
      <c r="H52" s="15">
        <f>H53</f>
        <v>0</v>
      </c>
    </row>
    <row r="53" spans="1:8" ht="47.25" x14ac:dyDescent="0.25">
      <c r="A53" s="9">
        <v>36</v>
      </c>
      <c r="B53" s="10" t="s">
        <v>91</v>
      </c>
      <c r="C53" s="11">
        <v>552</v>
      </c>
      <c r="D53" s="12" t="s">
        <v>17</v>
      </c>
      <c r="E53" s="12" t="s">
        <v>132</v>
      </c>
      <c r="F53" s="12" t="s">
        <v>89</v>
      </c>
      <c r="G53" s="15">
        <v>25</v>
      </c>
      <c r="H53" s="15">
        <v>0</v>
      </c>
    </row>
    <row r="54" spans="1:8" ht="63" x14ac:dyDescent="0.25">
      <c r="A54" s="9">
        <v>37</v>
      </c>
      <c r="B54" s="10" t="s">
        <v>62</v>
      </c>
      <c r="C54" s="11">
        <v>552</v>
      </c>
      <c r="D54" s="12" t="s">
        <v>17</v>
      </c>
      <c r="E54" s="12" t="s">
        <v>131</v>
      </c>
      <c r="F54" s="12"/>
      <c r="G54" s="15">
        <f>G56</f>
        <v>26</v>
      </c>
      <c r="H54" s="15">
        <f>H56</f>
        <v>26</v>
      </c>
    </row>
    <row r="55" spans="1:8" ht="15.75" x14ac:dyDescent="0.25">
      <c r="A55" s="9">
        <v>38</v>
      </c>
      <c r="B55" s="10" t="s">
        <v>97</v>
      </c>
      <c r="C55" s="11">
        <v>552</v>
      </c>
      <c r="D55" s="12" t="s">
        <v>17</v>
      </c>
      <c r="E55" s="12" t="s">
        <v>131</v>
      </c>
      <c r="F55" s="12" t="s">
        <v>96</v>
      </c>
      <c r="G55" s="15">
        <v>26</v>
      </c>
      <c r="H55" s="15">
        <v>26</v>
      </c>
    </row>
    <row r="56" spans="1:8" ht="15.75" x14ac:dyDescent="0.25">
      <c r="A56" s="9">
        <v>39</v>
      </c>
      <c r="B56" s="10" t="s">
        <v>68</v>
      </c>
      <c r="C56" s="11">
        <v>552</v>
      </c>
      <c r="D56" s="12" t="s">
        <v>17</v>
      </c>
      <c r="E56" s="12" t="s">
        <v>131</v>
      </c>
      <c r="F56" s="12" t="s">
        <v>67</v>
      </c>
      <c r="G56" s="15">
        <v>26</v>
      </c>
      <c r="H56" s="15">
        <v>26</v>
      </c>
    </row>
    <row r="57" spans="1:8" ht="15.75" x14ac:dyDescent="0.25">
      <c r="A57" s="9">
        <v>40</v>
      </c>
      <c r="B57" s="10" t="s">
        <v>110</v>
      </c>
      <c r="C57" s="11" t="s">
        <v>6</v>
      </c>
      <c r="D57" s="12" t="s">
        <v>19</v>
      </c>
      <c r="E57" s="12" t="s">
        <v>7</v>
      </c>
      <c r="F57" s="12" t="s">
        <v>7</v>
      </c>
      <c r="G57" s="15">
        <f>G58</f>
        <v>250.2</v>
      </c>
      <c r="H57" s="15">
        <f>H58</f>
        <v>0</v>
      </c>
    </row>
    <row r="58" spans="1:8" ht="31.5" x14ac:dyDescent="0.25">
      <c r="A58" s="9">
        <v>41</v>
      </c>
      <c r="B58" s="10" t="s">
        <v>20</v>
      </c>
      <c r="C58" s="11" t="s">
        <v>6</v>
      </c>
      <c r="D58" s="12" t="s">
        <v>21</v>
      </c>
      <c r="E58" s="12" t="s">
        <v>130</v>
      </c>
      <c r="F58" s="12" t="s">
        <v>7</v>
      </c>
      <c r="G58" s="15">
        <f>G59+G61</f>
        <v>250.2</v>
      </c>
      <c r="H58" s="15">
        <f>H59+H61</f>
        <v>0</v>
      </c>
    </row>
    <row r="59" spans="1:8" ht="94.5" x14ac:dyDescent="0.25">
      <c r="A59" s="9">
        <v>42</v>
      </c>
      <c r="B59" s="10" t="s">
        <v>104</v>
      </c>
      <c r="C59" s="11">
        <v>552</v>
      </c>
      <c r="D59" s="12" t="s">
        <v>21</v>
      </c>
      <c r="E59" s="12" t="s">
        <v>130</v>
      </c>
      <c r="F59" s="12" t="s">
        <v>85</v>
      </c>
      <c r="G59" s="15">
        <f>G60</f>
        <v>226.87</v>
      </c>
      <c r="H59" s="15">
        <f>H60</f>
        <v>0</v>
      </c>
    </row>
    <row r="60" spans="1:8" ht="31.5" x14ac:dyDescent="0.25">
      <c r="A60" s="9">
        <v>43</v>
      </c>
      <c r="B60" s="10" t="s">
        <v>87</v>
      </c>
      <c r="C60" s="11">
        <v>552</v>
      </c>
      <c r="D60" s="12" t="s">
        <v>21</v>
      </c>
      <c r="E60" s="12" t="s">
        <v>130</v>
      </c>
      <c r="F60" s="12" t="s">
        <v>86</v>
      </c>
      <c r="G60" s="15">
        <f>174.25+52.62</f>
        <v>226.87</v>
      </c>
      <c r="H60" s="15">
        <v>0</v>
      </c>
    </row>
    <row r="61" spans="1:8" ht="42.75" customHeight="1" x14ac:dyDescent="0.25">
      <c r="A61" s="9">
        <v>44</v>
      </c>
      <c r="B61" s="14" t="s">
        <v>90</v>
      </c>
      <c r="C61" s="11">
        <v>552</v>
      </c>
      <c r="D61" s="12" t="s">
        <v>21</v>
      </c>
      <c r="E61" s="12" t="s">
        <v>130</v>
      </c>
      <c r="F61" s="12" t="s">
        <v>88</v>
      </c>
      <c r="G61" s="15">
        <f>G62</f>
        <v>23.33</v>
      </c>
      <c r="H61" s="15">
        <f>H62</f>
        <v>0</v>
      </c>
    </row>
    <row r="62" spans="1:8" ht="49.5" customHeight="1" x14ac:dyDescent="0.25">
      <c r="A62" s="9">
        <v>45</v>
      </c>
      <c r="B62" s="14" t="s">
        <v>91</v>
      </c>
      <c r="C62" s="11">
        <v>552</v>
      </c>
      <c r="D62" s="12" t="s">
        <v>21</v>
      </c>
      <c r="E62" s="12" t="s">
        <v>130</v>
      </c>
      <c r="F62" s="12" t="s">
        <v>89</v>
      </c>
      <c r="G62" s="15">
        <v>23.33</v>
      </c>
      <c r="H62" s="15">
        <v>0</v>
      </c>
    </row>
    <row r="63" spans="1:8" ht="31.5" x14ac:dyDescent="0.25">
      <c r="A63" s="9">
        <v>46</v>
      </c>
      <c r="B63" s="10" t="s">
        <v>109</v>
      </c>
      <c r="C63" s="11" t="s">
        <v>6</v>
      </c>
      <c r="D63" s="12" t="s">
        <v>22</v>
      </c>
      <c r="E63" s="12" t="s">
        <v>7</v>
      </c>
      <c r="F63" s="12" t="s">
        <v>7</v>
      </c>
      <c r="G63" s="15">
        <f>G64+G68</f>
        <v>57</v>
      </c>
      <c r="H63" s="15">
        <f>H64+H68</f>
        <v>57</v>
      </c>
    </row>
    <row r="64" spans="1:8" ht="15.75" x14ac:dyDescent="0.25">
      <c r="A64" s="9">
        <v>47</v>
      </c>
      <c r="B64" s="10" t="s">
        <v>23</v>
      </c>
      <c r="C64" s="11" t="s">
        <v>6</v>
      </c>
      <c r="D64" s="12" t="s">
        <v>24</v>
      </c>
      <c r="E64" s="12" t="s">
        <v>7</v>
      </c>
      <c r="F64" s="12" t="s">
        <v>7</v>
      </c>
      <c r="G64" s="15">
        <f>G65</f>
        <v>34</v>
      </c>
      <c r="H64" s="15">
        <f>H65</f>
        <v>34</v>
      </c>
    </row>
    <row r="65" spans="1:8" ht="47.25" x14ac:dyDescent="0.25">
      <c r="A65" s="9">
        <v>48</v>
      </c>
      <c r="B65" s="10" t="s">
        <v>70</v>
      </c>
      <c r="C65" s="11" t="s">
        <v>6</v>
      </c>
      <c r="D65" s="12" t="s">
        <v>24</v>
      </c>
      <c r="E65" s="12" t="s">
        <v>129</v>
      </c>
      <c r="F65" s="12" t="s">
        <v>7</v>
      </c>
      <c r="G65" s="15">
        <f>G66</f>
        <v>34</v>
      </c>
      <c r="H65" s="15">
        <f>H66</f>
        <v>34</v>
      </c>
    </row>
    <row r="66" spans="1:8" ht="31.5" x14ac:dyDescent="0.25">
      <c r="A66" s="9">
        <v>49</v>
      </c>
      <c r="B66" s="10" t="s">
        <v>90</v>
      </c>
      <c r="C66" s="11">
        <v>552</v>
      </c>
      <c r="D66" s="12" t="s">
        <v>24</v>
      </c>
      <c r="E66" s="12" t="s">
        <v>129</v>
      </c>
      <c r="F66" s="12" t="s">
        <v>88</v>
      </c>
      <c r="G66" s="15">
        <v>34</v>
      </c>
      <c r="H66" s="15">
        <v>34</v>
      </c>
    </row>
    <row r="67" spans="1:8" ht="47.25" x14ac:dyDescent="0.25">
      <c r="A67" s="9">
        <v>50</v>
      </c>
      <c r="B67" s="10" t="s">
        <v>91</v>
      </c>
      <c r="C67" s="11">
        <v>552</v>
      </c>
      <c r="D67" s="12" t="s">
        <v>24</v>
      </c>
      <c r="E67" s="12" t="s">
        <v>129</v>
      </c>
      <c r="F67" s="12" t="s">
        <v>89</v>
      </c>
      <c r="G67" s="15">
        <v>34</v>
      </c>
      <c r="H67" s="15">
        <v>34</v>
      </c>
    </row>
    <row r="68" spans="1:8" ht="47.25" x14ac:dyDescent="0.25">
      <c r="A68" s="9">
        <v>51</v>
      </c>
      <c r="B68" s="10" t="s">
        <v>25</v>
      </c>
      <c r="C68" s="11" t="s">
        <v>6</v>
      </c>
      <c r="D68" s="12" t="s">
        <v>26</v>
      </c>
      <c r="E68" s="12" t="s">
        <v>7</v>
      </c>
      <c r="F68" s="12" t="s">
        <v>7</v>
      </c>
      <c r="G68" s="15">
        <f>G69+G72</f>
        <v>23</v>
      </c>
      <c r="H68" s="15">
        <f>H69+H72</f>
        <v>23</v>
      </c>
    </row>
    <row r="69" spans="1:8" ht="31.5" x14ac:dyDescent="0.25">
      <c r="A69" s="9">
        <v>52</v>
      </c>
      <c r="B69" s="10" t="s">
        <v>71</v>
      </c>
      <c r="C69" s="11" t="s">
        <v>6</v>
      </c>
      <c r="D69" s="12" t="s">
        <v>26</v>
      </c>
      <c r="E69" s="12" t="s">
        <v>128</v>
      </c>
      <c r="F69" s="12" t="s">
        <v>7</v>
      </c>
      <c r="G69" s="15">
        <f>G70</f>
        <v>20</v>
      </c>
      <c r="H69" s="15">
        <f>H70</f>
        <v>20</v>
      </c>
    </row>
    <row r="70" spans="1:8" ht="31.5" x14ac:dyDescent="0.25">
      <c r="A70" s="9">
        <v>53</v>
      </c>
      <c r="B70" s="10" t="s">
        <v>90</v>
      </c>
      <c r="C70" s="11">
        <v>552</v>
      </c>
      <c r="D70" s="12" t="s">
        <v>26</v>
      </c>
      <c r="E70" s="12" t="s">
        <v>128</v>
      </c>
      <c r="F70" s="12" t="s">
        <v>88</v>
      </c>
      <c r="G70" s="15">
        <v>20</v>
      </c>
      <c r="H70" s="15">
        <v>20</v>
      </c>
    </row>
    <row r="71" spans="1:8" ht="47.25" x14ac:dyDescent="0.25">
      <c r="A71" s="9">
        <v>54</v>
      </c>
      <c r="B71" s="10" t="s">
        <v>91</v>
      </c>
      <c r="C71" s="11">
        <v>552</v>
      </c>
      <c r="D71" s="12" t="s">
        <v>26</v>
      </c>
      <c r="E71" s="12" t="s">
        <v>128</v>
      </c>
      <c r="F71" s="12" t="s">
        <v>89</v>
      </c>
      <c r="G71" s="15">
        <v>20</v>
      </c>
      <c r="H71" s="15">
        <v>20</v>
      </c>
    </row>
    <row r="72" spans="1:8" ht="47.25" x14ac:dyDescent="0.25">
      <c r="A72" s="9">
        <v>55</v>
      </c>
      <c r="B72" s="10" t="s">
        <v>79</v>
      </c>
      <c r="C72" s="11">
        <v>552</v>
      </c>
      <c r="D72" s="12" t="s">
        <v>26</v>
      </c>
      <c r="E72" s="12" t="s">
        <v>127</v>
      </c>
      <c r="F72" s="12"/>
      <c r="G72" s="15">
        <f>G73</f>
        <v>3</v>
      </c>
      <c r="H72" s="15">
        <f>H73</f>
        <v>3</v>
      </c>
    </row>
    <row r="73" spans="1:8" ht="31.5" x14ac:dyDescent="0.25">
      <c r="A73" s="9">
        <v>56</v>
      </c>
      <c r="B73" s="10" t="s">
        <v>90</v>
      </c>
      <c r="C73" s="11">
        <v>552</v>
      </c>
      <c r="D73" s="12" t="s">
        <v>26</v>
      </c>
      <c r="E73" s="12" t="s">
        <v>127</v>
      </c>
      <c r="F73" s="12" t="s">
        <v>88</v>
      </c>
      <c r="G73" s="15">
        <v>3</v>
      </c>
      <c r="H73" s="15">
        <v>3</v>
      </c>
    </row>
    <row r="74" spans="1:8" ht="47.25" x14ac:dyDescent="0.25">
      <c r="A74" s="9">
        <v>57</v>
      </c>
      <c r="B74" s="10" t="s">
        <v>91</v>
      </c>
      <c r="C74" s="11">
        <v>552</v>
      </c>
      <c r="D74" s="12" t="s">
        <v>26</v>
      </c>
      <c r="E74" s="12" t="s">
        <v>127</v>
      </c>
      <c r="F74" s="12" t="s">
        <v>89</v>
      </c>
      <c r="G74" s="15">
        <v>3</v>
      </c>
      <c r="H74" s="15">
        <v>3</v>
      </c>
    </row>
    <row r="75" spans="1:8" ht="15.75" x14ac:dyDescent="0.25">
      <c r="A75" s="9">
        <v>58</v>
      </c>
      <c r="B75" s="10" t="s">
        <v>27</v>
      </c>
      <c r="C75" s="11" t="s">
        <v>6</v>
      </c>
      <c r="D75" s="12" t="s">
        <v>28</v>
      </c>
      <c r="E75" s="12" t="s">
        <v>7</v>
      </c>
      <c r="F75" s="12" t="s">
        <v>7</v>
      </c>
      <c r="G75" s="15">
        <f>G76</f>
        <v>740.3</v>
      </c>
      <c r="H75" s="15">
        <f>H76</f>
        <v>748.9</v>
      </c>
    </row>
    <row r="76" spans="1:8" ht="15.75" x14ac:dyDescent="0.25">
      <c r="A76" s="9">
        <v>59</v>
      </c>
      <c r="B76" s="10" t="s">
        <v>50</v>
      </c>
      <c r="C76" s="11" t="s">
        <v>6</v>
      </c>
      <c r="D76" s="12" t="s">
        <v>46</v>
      </c>
      <c r="E76" s="12"/>
      <c r="F76" s="12"/>
      <c r="G76" s="15">
        <f>+G80+G83+G77</f>
        <v>740.3</v>
      </c>
      <c r="H76" s="15">
        <f>+H80+H83+H77</f>
        <v>748.9</v>
      </c>
    </row>
    <row r="77" spans="1:8" ht="31.5" x14ac:dyDescent="0.25">
      <c r="A77" s="9">
        <v>60</v>
      </c>
      <c r="B77" s="10" t="s">
        <v>73</v>
      </c>
      <c r="C77" s="11" t="s">
        <v>6</v>
      </c>
      <c r="D77" s="12" t="s">
        <v>46</v>
      </c>
      <c r="E77" s="12" t="s">
        <v>124</v>
      </c>
      <c r="F77" s="12"/>
      <c r="G77" s="15">
        <f>G78</f>
        <v>180</v>
      </c>
      <c r="H77" s="15">
        <f>H78</f>
        <v>180</v>
      </c>
    </row>
    <row r="78" spans="1:8" ht="15.75" x14ac:dyDescent="0.25">
      <c r="A78" s="9">
        <v>61</v>
      </c>
      <c r="B78" s="10" t="s">
        <v>94</v>
      </c>
      <c r="C78" s="11">
        <v>552</v>
      </c>
      <c r="D78" s="12" t="s">
        <v>46</v>
      </c>
      <c r="E78" s="12" t="s">
        <v>124</v>
      </c>
      <c r="F78" s="12" t="s">
        <v>92</v>
      </c>
      <c r="G78" s="15">
        <f>G79</f>
        <v>180</v>
      </c>
      <c r="H78" s="15">
        <f>H79</f>
        <v>180</v>
      </c>
    </row>
    <row r="79" spans="1:8" ht="15.75" x14ac:dyDescent="0.25">
      <c r="A79" s="9">
        <v>62</v>
      </c>
      <c r="B79" s="10" t="s">
        <v>147</v>
      </c>
      <c r="C79" s="11">
        <v>552</v>
      </c>
      <c r="D79" s="12" t="s">
        <v>46</v>
      </c>
      <c r="E79" s="12" t="s">
        <v>124</v>
      </c>
      <c r="F79" s="12" t="s">
        <v>146</v>
      </c>
      <c r="G79" s="15">
        <f>50+130</f>
        <v>180</v>
      </c>
      <c r="H79" s="15">
        <f>130+50</f>
        <v>180</v>
      </c>
    </row>
    <row r="80" spans="1:8" ht="47.25" x14ac:dyDescent="0.25">
      <c r="A80" s="9">
        <v>63</v>
      </c>
      <c r="B80" s="10" t="s">
        <v>63</v>
      </c>
      <c r="C80" s="11" t="s">
        <v>6</v>
      </c>
      <c r="D80" s="12" t="s">
        <v>46</v>
      </c>
      <c r="E80" s="12" t="s">
        <v>126</v>
      </c>
      <c r="F80" s="12"/>
      <c r="G80" s="15">
        <f>G81</f>
        <v>268.3</v>
      </c>
      <c r="H80" s="15">
        <f>H81</f>
        <v>276.89999999999998</v>
      </c>
    </row>
    <row r="81" spans="1:8" ht="31.5" x14ac:dyDescent="0.25">
      <c r="A81" s="9">
        <v>64</v>
      </c>
      <c r="B81" s="10" t="s">
        <v>90</v>
      </c>
      <c r="C81" s="11">
        <v>552</v>
      </c>
      <c r="D81" s="12" t="s">
        <v>46</v>
      </c>
      <c r="E81" s="12" t="s">
        <v>126</v>
      </c>
      <c r="F81" s="12" t="s">
        <v>88</v>
      </c>
      <c r="G81" s="15">
        <f>G82</f>
        <v>268.3</v>
      </c>
      <c r="H81" s="15">
        <f>H82</f>
        <v>276.89999999999998</v>
      </c>
    </row>
    <row r="82" spans="1:8" ht="47.25" x14ac:dyDescent="0.25">
      <c r="A82" s="9">
        <v>65</v>
      </c>
      <c r="B82" s="10" t="s">
        <v>91</v>
      </c>
      <c r="C82" s="11">
        <v>552</v>
      </c>
      <c r="D82" s="12" t="s">
        <v>46</v>
      </c>
      <c r="E82" s="12" t="s">
        <v>126</v>
      </c>
      <c r="F82" s="12" t="s">
        <v>89</v>
      </c>
      <c r="G82" s="15">
        <v>268.3</v>
      </c>
      <c r="H82" s="15">
        <v>276.89999999999998</v>
      </c>
    </row>
    <row r="83" spans="1:8" ht="31.5" x14ac:dyDescent="0.25">
      <c r="A83" s="9">
        <v>66</v>
      </c>
      <c r="B83" s="10" t="s">
        <v>72</v>
      </c>
      <c r="C83" s="11" t="s">
        <v>6</v>
      </c>
      <c r="D83" s="12" t="s">
        <v>46</v>
      </c>
      <c r="E83" s="12" t="s">
        <v>125</v>
      </c>
      <c r="F83" s="12"/>
      <c r="G83" s="15">
        <f>G84</f>
        <v>292</v>
      </c>
      <c r="H83" s="15">
        <f>H84</f>
        <v>292</v>
      </c>
    </row>
    <row r="84" spans="1:8" ht="31.5" x14ac:dyDescent="0.25">
      <c r="A84" s="9">
        <v>67</v>
      </c>
      <c r="B84" s="10" t="s">
        <v>90</v>
      </c>
      <c r="C84" s="11">
        <v>552</v>
      </c>
      <c r="D84" s="12" t="s">
        <v>46</v>
      </c>
      <c r="E84" s="12" t="s">
        <v>125</v>
      </c>
      <c r="F84" s="12" t="s">
        <v>88</v>
      </c>
      <c r="G84" s="15">
        <f>G85</f>
        <v>292</v>
      </c>
      <c r="H84" s="15">
        <f>H85</f>
        <v>292</v>
      </c>
    </row>
    <row r="85" spans="1:8" ht="47.25" x14ac:dyDescent="0.25">
      <c r="A85" s="9">
        <v>68</v>
      </c>
      <c r="B85" s="10" t="s">
        <v>91</v>
      </c>
      <c r="C85" s="11">
        <v>552</v>
      </c>
      <c r="D85" s="12" t="s">
        <v>46</v>
      </c>
      <c r="E85" s="12" t="s">
        <v>125</v>
      </c>
      <c r="F85" s="12" t="s">
        <v>89</v>
      </c>
      <c r="G85" s="15">
        <v>292</v>
      </c>
      <c r="H85" s="15">
        <v>292</v>
      </c>
    </row>
    <row r="86" spans="1:8" ht="31.5" x14ac:dyDescent="0.25">
      <c r="A86" s="9">
        <v>69</v>
      </c>
      <c r="B86" s="10" t="s">
        <v>108</v>
      </c>
      <c r="C86" s="11" t="s">
        <v>6</v>
      </c>
      <c r="D86" s="12" t="s">
        <v>29</v>
      </c>
      <c r="E86" s="12"/>
      <c r="F86" s="12" t="s">
        <v>7</v>
      </c>
      <c r="G86" s="15">
        <f>G87+G91</f>
        <v>1777.8</v>
      </c>
      <c r="H86" s="15">
        <f>H87+H91</f>
        <v>1777.8</v>
      </c>
    </row>
    <row r="87" spans="1:8" ht="15.75" x14ac:dyDescent="0.25">
      <c r="A87" s="9">
        <v>70</v>
      </c>
      <c r="B87" s="10" t="s">
        <v>30</v>
      </c>
      <c r="C87" s="11" t="s">
        <v>6</v>
      </c>
      <c r="D87" s="12" t="s">
        <v>31</v>
      </c>
      <c r="E87" s="12"/>
      <c r="F87" s="12"/>
      <c r="G87" s="15">
        <f>G88</f>
        <v>45</v>
      </c>
      <c r="H87" s="15">
        <f>H88</f>
        <v>45</v>
      </c>
    </row>
    <row r="88" spans="1:8" ht="31.5" x14ac:dyDescent="0.25">
      <c r="A88" s="9">
        <v>71</v>
      </c>
      <c r="B88" s="10" t="s">
        <v>47</v>
      </c>
      <c r="C88" s="11" t="s">
        <v>6</v>
      </c>
      <c r="D88" s="12" t="s">
        <v>31</v>
      </c>
      <c r="E88" s="12" t="s">
        <v>122</v>
      </c>
      <c r="F88" s="12" t="s">
        <v>7</v>
      </c>
      <c r="G88" s="15">
        <f>G89</f>
        <v>45</v>
      </c>
      <c r="H88" s="15">
        <f>H89</f>
        <v>45</v>
      </c>
    </row>
    <row r="89" spans="1:8" ht="31.5" x14ac:dyDescent="0.25">
      <c r="A89" s="9">
        <v>72</v>
      </c>
      <c r="B89" s="10" t="s">
        <v>90</v>
      </c>
      <c r="C89" s="11">
        <v>552</v>
      </c>
      <c r="D89" s="12" t="s">
        <v>31</v>
      </c>
      <c r="E89" s="12" t="s">
        <v>123</v>
      </c>
      <c r="F89" s="12" t="s">
        <v>88</v>
      </c>
      <c r="G89" s="15">
        <v>45</v>
      </c>
      <c r="H89" s="15">
        <v>45</v>
      </c>
    </row>
    <row r="90" spans="1:8" ht="47.25" x14ac:dyDescent="0.25">
      <c r="A90" s="9">
        <v>73</v>
      </c>
      <c r="B90" s="10" t="s">
        <v>91</v>
      </c>
      <c r="C90" s="11">
        <v>552</v>
      </c>
      <c r="D90" s="12" t="s">
        <v>31</v>
      </c>
      <c r="E90" s="12" t="s">
        <v>122</v>
      </c>
      <c r="F90" s="12" t="s">
        <v>89</v>
      </c>
      <c r="G90" s="15">
        <v>45</v>
      </c>
      <c r="H90" s="15">
        <v>45</v>
      </c>
    </row>
    <row r="91" spans="1:8" ht="15.75" x14ac:dyDescent="0.25">
      <c r="A91" s="9">
        <v>74</v>
      </c>
      <c r="B91" s="10" t="s">
        <v>32</v>
      </c>
      <c r="C91" s="11" t="s">
        <v>6</v>
      </c>
      <c r="D91" s="12" t="s">
        <v>33</v>
      </c>
      <c r="E91" s="12"/>
      <c r="F91" s="12" t="s">
        <v>7</v>
      </c>
      <c r="G91" s="15">
        <f>G101+G104+G95+G98+G92</f>
        <v>1732.8</v>
      </c>
      <c r="H91" s="15">
        <f>H101+H104+H95+H98+H92</f>
        <v>1732.8</v>
      </c>
    </row>
    <row r="92" spans="1:8" ht="15.75" x14ac:dyDescent="0.25">
      <c r="A92" s="9">
        <v>75</v>
      </c>
      <c r="B92" s="10" t="s">
        <v>78</v>
      </c>
      <c r="C92" s="11">
        <v>552</v>
      </c>
      <c r="D92" s="12" t="s">
        <v>33</v>
      </c>
      <c r="E92" s="12" t="s">
        <v>119</v>
      </c>
      <c r="F92" s="12"/>
      <c r="G92" s="15">
        <f>G93</f>
        <v>6.5</v>
      </c>
      <c r="H92" s="15">
        <f>H93</f>
        <v>6.5</v>
      </c>
    </row>
    <row r="93" spans="1:8" ht="31.5" x14ac:dyDescent="0.25">
      <c r="A93" s="9">
        <v>76</v>
      </c>
      <c r="B93" s="10" t="s">
        <v>90</v>
      </c>
      <c r="C93" s="11">
        <v>552</v>
      </c>
      <c r="D93" s="12" t="s">
        <v>33</v>
      </c>
      <c r="E93" s="12" t="s">
        <v>119</v>
      </c>
      <c r="F93" s="12" t="s">
        <v>88</v>
      </c>
      <c r="G93" s="15">
        <f>G94</f>
        <v>6.5</v>
      </c>
      <c r="H93" s="15">
        <f>H94</f>
        <v>6.5</v>
      </c>
    </row>
    <row r="94" spans="1:8" ht="47.25" x14ac:dyDescent="0.25">
      <c r="A94" s="9">
        <v>77</v>
      </c>
      <c r="B94" s="10" t="s">
        <v>91</v>
      </c>
      <c r="C94" s="11">
        <v>552</v>
      </c>
      <c r="D94" s="12" t="s">
        <v>33</v>
      </c>
      <c r="E94" s="12" t="s">
        <v>119</v>
      </c>
      <c r="F94" s="12" t="s">
        <v>89</v>
      </c>
      <c r="G94" s="15">
        <v>6.5</v>
      </c>
      <c r="H94" s="15">
        <v>6.5</v>
      </c>
    </row>
    <row r="95" spans="1:8" ht="31.5" x14ac:dyDescent="0.25">
      <c r="A95" s="9">
        <v>78</v>
      </c>
      <c r="B95" s="10" t="s">
        <v>35</v>
      </c>
      <c r="C95" s="11" t="s">
        <v>6</v>
      </c>
      <c r="D95" s="12" t="s">
        <v>33</v>
      </c>
      <c r="E95" s="12" t="s">
        <v>118</v>
      </c>
      <c r="F95" s="12" t="s">
        <v>7</v>
      </c>
      <c r="G95" s="15">
        <f>G96</f>
        <v>125</v>
      </c>
      <c r="H95" s="15">
        <f>H96</f>
        <v>125</v>
      </c>
    </row>
    <row r="96" spans="1:8" ht="31.5" x14ac:dyDescent="0.25">
      <c r="A96" s="9">
        <v>79</v>
      </c>
      <c r="B96" s="10" t="s">
        <v>90</v>
      </c>
      <c r="C96" s="11">
        <v>552</v>
      </c>
      <c r="D96" s="12" t="s">
        <v>33</v>
      </c>
      <c r="E96" s="12" t="s">
        <v>118</v>
      </c>
      <c r="F96" s="12" t="s">
        <v>88</v>
      </c>
      <c r="G96" s="15">
        <v>125</v>
      </c>
      <c r="H96" s="15">
        <v>125</v>
      </c>
    </row>
    <row r="97" spans="1:8" ht="47.25" x14ac:dyDescent="0.25">
      <c r="A97" s="9">
        <v>80</v>
      </c>
      <c r="B97" s="10" t="s">
        <v>91</v>
      </c>
      <c r="C97" s="11">
        <v>552</v>
      </c>
      <c r="D97" s="12" t="s">
        <v>33</v>
      </c>
      <c r="E97" s="12" t="s">
        <v>118</v>
      </c>
      <c r="F97" s="12" t="s">
        <v>89</v>
      </c>
      <c r="G97" s="15">
        <v>125</v>
      </c>
      <c r="H97" s="15">
        <v>125</v>
      </c>
    </row>
    <row r="98" spans="1:8" ht="31.5" x14ac:dyDescent="0.25">
      <c r="A98" s="9">
        <v>81</v>
      </c>
      <c r="B98" s="10" t="s">
        <v>36</v>
      </c>
      <c r="C98" s="11" t="s">
        <v>6</v>
      </c>
      <c r="D98" s="12" t="s">
        <v>33</v>
      </c>
      <c r="E98" s="12" t="s">
        <v>117</v>
      </c>
      <c r="F98" s="12" t="s">
        <v>7</v>
      </c>
      <c r="G98" s="15">
        <f>G99</f>
        <v>501.3</v>
      </c>
      <c r="H98" s="15">
        <f>H99</f>
        <v>501.3</v>
      </c>
    </row>
    <row r="99" spans="1:8" ht="31.5" x14ac:dyDescent="0.25">
      <c r="A99" s="9">
        <v>82</v>
      </c>
      <c r="B99" s="10" t="s">
        <v>90</v>
      </c>
      <c r="C99" s="11">
        <v>552</v>
      </c>
      <c r="D99" s="12" t="s">
        <v>33</v>
      </c>
      <c r="E99" s="12" t="s">
        <v>117</v>
      </c>
      <c r="F99" s="12" t="s">
        <v>88</v>
      </c>
      <c r="G99" s="15">
        <f>G100</f>
        <v>501.3</v>
      </c>
      <c r="H99" s="15">
        <f>H100</f>
        <v>501.3</v>
      </c>
    </row>
    <row r="100" spans="1:8" ht="47.25" x14ac:dyDescent="0.25">
      <c r="A100" s="9">
        <v>83</v>
      </c>
      <c r="B100" s="10" t="s">
        <v>91</v>
      </c>
      <c r="C100" s="11">
        <v>552</v>
      </c>
      <c r="D100" s="12" t="s">
        <v>33</v>
      </c>
      <c r="E100" s="12" t="s">
        <v>117</v>
      </c>
      <c r="F100" s="12" t="s">
        <v>89</v>
      </c>
      <c r="G100" s="15">
        <v>501.3</v>
      </c>
      <c r="H100" s="15">
        <v>501.3</v>
      </c>
    </row>
    <row r="101" spans="1:8" ht="15.75" x14ac:dyDescent="0.25">
      <c r="A101" s="9">
        <v>84</v>
      </c>
      <c r="B101" s="10" t="s">
        <v>59</v>
      </c>
      <c r="C101" s="11" t="s">
        <v>6</v>
      </c>
      <c r="D101" s="12" t="s">
        <v>33</v>
      </c>
      <c r="E101" s="12" t="s">
        <v>121</v>
      </c>
      <c r="F101" s="12" t="s">
        <v>7</v>
      </c>
      <c r="G101" s="15">
        <f>G102</f>
        <v>1050</v>
      </c>
      <c r="H101" s="15">
        <f>H102</f>
        <v>1050</v>
      </c>
    </row>
    <row r="102" spans="1:8" ht="31.5" x14ac:dyDescent="0.25">
      <c r="A102" s="9">
        <v>85</v>
      </c>
      <c r="B102" s="10" t="s">
        <v>90</v>
      </c>
      <c r="C102" s="11">
        <v>552</v>
      </c>
      <c r="D102" s="12" t="s">
        <v>33</v>
      </c>
      <c r="E102" s="12" t="s">
        <v>121</v>
      </c>
      <c r="F102" s="12" t="s">
        <v>88</v>
      </c>
      <c r="G102" s="15">
        <f>G103</f>
        <v>1050</v>
      </c>
      <c r="H102" s="15">
        <f>H103</f>
        <v>1050</v>
      </c>
    </row>
    <row r="103" spans="1:8" ht="47.25" x14ac:dyDescent="0.25">
      <c r="A103" s="9">
        <v>86</v>
      </c>
      <c r="B103" s="10" t="s">
        <v>91</v>
      </c>
      <c r="C103" s="11">
        <v>552</v>
      </c>
      <c r="D103" s="12" t="s">
        <v>33</v>
      </c>
      <c r="E103" s="12" t="s">
        <v>121</v>
      </c>
      <c r="F103" s="12" t="s">
        <v>89</v>
      </c>
      <c r="G103" s="15">
        <v>1050</v>
      </c>
      <c r="H103" s="15">
        <v>1050</v>
      </c>
    </row>
    <row r="104" spans="1:8" ht="15.75" x14ac:dyDescent="0.25">
      <c r="A104" s="9">
        <v>87</v>
      </c>
      <c r="B104" s="10" t="s">
        <v>34</v>
      </c>
      <c r="C104" s="11" t="s">
        <v>6</v>
      </c>
      <c r="D104" s="12" t="s">
        <v>33</v>
      </c>
      <c r="E104" s="12" t="s">
        <v>120</v>
      </c>
      <c r="F104" s="12" t="s">
        <v>7</v>
      </c>
      <c r="G104" s="15">
        <f>G105</f>
        <v>50</v>
      </c>
      <c r="H104" s="15">
        <f>H105</f>
        <v>50</v>
      </c>
    </row>
    <row r="105" spans="1:8" ht="31.5" x14ac:dyDescent="0.25">
      <c r="A105" s="9">
        <v>88</v>
      </c>
      <c r="B105" s="10" t="s">
        <v>90</v>
      </c>
      <c r="C105" s="11">
        <v>552</v>
      </c>
      <c r="D105" s="12" t="s">
        <v>33</v>
      </c>
      <c r="E105" s="12" t="s">
        <v>120</v>
      </c>
      <c r="F105" s="12" t="s">
        <v>88</v>
      </c>
      <c r="G105" s="15">
        <f>G106</f>
        <v>50</v>
      </c>
      <c r="H105" s="15">
        <f>H106</f>
        <v>50</v>
      </c>
    </row>
    <row r="106" spans="1:8" ht="47.25" x14ac:dyDescent="0.25">
      <c r="A106" s="9">
        <v>89</v>
      </c>
      <c r="B106" s="10" t="s">
        <v>91</v>
      </c>
      <c r="C106" s="11">
        <v>552</v>
      </c>
      <c r="D106" s="12" t="s">
        <v>33</v>
      </c>
      <c r="E106" s="12" t="s">
        <v>120</v>
      </c>
      <c r="F106" s="12" t="s">
        <v>89</v>
      </c>
      <c r="G106" s="15">
        <v>50</v>
      </c>
      <c r="H106" s="15">
        <v>50</v>
      </c>
    </row>
    <row r="107" spans="1:8" ht="15.75" x14ac:dyDescent="0.25">
      <c r="A107" s="9">
        <v>90</v>
      </c>
      <c r="B107" s="10" t="s">
        <v>107</v>
      </c>
      <c r="C107" s="11" t="s">
        <v>6</v>
      </c>
      <c r="D107" s="12" t="s">
        <v>37</v>
      </c>
      <c r="E107" s="12" t="s">
        <v>7</v>
      </c>
      <c r="F107" s="12" t="s">
        <v>7</v>
      </c>
      <c r="G107" s="15">
        <f>G108</f>
        <v>9864.84</v>
      </c>
      <c r="H107" s="15">
        <f>H108</f>
        <v>9605.9</v>
      </c>
    </row>
    <row r="108" spans="1:8" ht="15.75" x14ac:dyDescent="0.25">
      <c r="A108" s="9">
        <v>91</v>
      </c>
      <c r="B108" s="10" t="s">
        <v>38</v>
      </c>
      <c r="C108" s="11" t="s">
        <v>6</v>
      </c>
      <c r="D108" s="12" t="s">
        <v>39</v>
      </c>
      <c r="E108" s="12"/>
      <c r="F108" s="12" t="s">
        <v>7</v>
      </c>
      <c r="G108" s="15">
        <f>G109+G118+G112+G115</f>
        <v>9864.84</v>
      </c>
      <c r="H108" s="15">
        <f>H109+H118+H112+H115</f>
        <v>9605.9</v>
      </c>
    </row>
    <row r="109" spans="1:8" ht="47.25" x14ac:dyDescent="0.25">
      <c r="A109" s="9">
        <v>92</v>
      </c>
      <c r="B109" s="10" t="s">
        <v>76</v>
      </c>
      <c r="C109" s="11" t="s">
        <v>6</v>
      </c>
      <c r="D109" s="12" t="s">
        <v>39</v>
      </c>
      <c r="E109" s="12" t="s">
        <v>116</v>
      </c>
      <c r="F109" s="12"/>
      <c r="G109" s="15">
        <f>G110</f>
        <v>9788.84</v>
      </c>
      <c r="H109" s="15">
        <f>H110</f>
        <v>9532.9</v>
      </c>
    </row>
    <row r="110" spans="1:8" ht="54" customHeight="1" x14ac:dyDescent="0.25">
      <c r="A110" s="9">
        <v>93</v>
      </c>
      <c r="B110" s="10" t="s">
        <v>101</v>
      </c>
      <c r="C110" s="11">
        <v>552</v>
      </c>
      <c r="D110" s="12" t="s">
        <v>39</v>
      </c>
      <c r="E110" s="12" t="s">
        <v>116</v>
      </c>
      <c r="F110" s="12" t="s">
        <v>98</v>
      </c>
      <c r="G110" s="15">
        <f>G111</f>
        <v>9788.84</v>
      </c>
      <c r="H110" s="15">
        <f>H111</f>
        <v>9532.9</v>
      </c>
    </row>
    <row r="111" spans="1:8" ht="15.75" x14ac:dyDescent="0.25">
      <c r="A111" s="9">
        <v>94</v>
      </c>
      <c r="B111" s="10" t="s">
        <v>100</v>
      </c>
      <c r="C111" s="11">
        <v>552</v>
      </c>
      <c r="D111" s="12" t="s">
        <v>39</v>
      </c>
      <c r="E111" s="12" t="s">
        <v>116</v>
      </c>
      <c r="F111" s="12" t="s">
        <v>99</v>
      </c>
      <c r="G111" s="15">
        <f>11112.5-1401.19+77.53</f>
        <v>9788.84</v>
      </c>
      <c r="H111" s="15">
        <f>11112.5-1657.13+77.53</f>
        <v>9532.9</v>
      </c>
    </row>
    <row r="112" spans="1:8" ht="31.5" x14ac:dyDescent="0.25">
      <c r="A112" s="9">
        <v>95</v>
      </c>
      <c r="B112" s="10" t="s">
        <v>56</v>
      </c>
      <c r="C112" s="11" t="s">
        <v>6</v>
      </c>
      <c r="D112" s="12" t="s">
        <v>39</v>
      </c>
      <c r="E112" s="12" t="s">
        <v>115</v>
      </c>
      <c r="F112" s="12" t="s">
        <v>7</v>
      </c>
      <c r="G112" s="15">
        <f>G113</f>
        <v>7</v>
      </c>
      <c r="H112" s="15">
        <f>H113</f>
        <v>7</v>
      </c>
    </row>
    <row r="113" spans="1:8" ht="31.5" x14ac:dyDescent="0.25">
      <c r="A113" s="9">
        <v>96</v>
      </c>
      <c r="B113" s="10" t="s">
        <v>90</v>
      </c>
      <c r="C113" s="11">
        <v>552</v>
      </c>
      <c r="D113" s="12" t="s">
        <v>39</v>
      </c>
      <c r="E113" s="12" t="s">
        <v>115</v>
      </c>
      <c r="F113" s="12" t="s">
        <v>88</v>
      </c>
      <c r="G113" s="15">
        <f>G114</f>
        <v>7</v>
      </c>
      <c r="H113" s="15">
        <f>H114</f>
        <v>7</v>
      </c>
    </row>
    <row r="114" spans="1:8" ht="47.25" x14ac:dyDescent="0.25">
      <c r="A114" s="9">
        <v>97</v>
      </c>
      <c r="B114" s="10" t="s">
        <v>91</v>
      </c>
      <c r="C114" s="11">
        <v>552</v>
      </c>
      <c r="D114" s="12" t="s">
        <v>39</v>
      </c>
      <c r="E114" s="12" t="s">
        <v>115</v>
      </c>
      <c r="F114" s="12" t="s">
        <v>89</v>
      </c>
      <c r="G114" s="15">
        <v>7</v>
      </c>
      <c r="H114" s="15">
        <v>7</v>
      </c>
    </row>
    <row r="115" spans="1:8" ht="38.25" customHeight="1" x14ac:dyDescent="0.25">
      <c r="A115" s="9">
        <v>98</v>
      </c>
      <c r="B115" s="10" t="s">
        <v>57</v>
      </c>
      <c r="C115" s="11" t="s">
        <v>6</v>
      </c>
      <c r="D115" s="12" t="s">
        <v>39</v>
      </c>
      <c r="E115" s="12" t="s">
        <v>114</v>
      </c>
      <c r="F115" s="12"/>
      <c r="G115" s="15">
        <f>G116</f>
        <v>66</v>
      </c>
      <c r="H115" s="15">
        <f>H116</f>
        <v>66</v>
      </c>
    </row>
    <row r="116" spans="1:8" ht="36" customHeight="1" x14ac:dyDescent="0.25">
      <c r="A116" s="9">
        <v>99</v>
      </c>
      <c r="B116" s="10" t="s">
        <v>90</v>
      </c>
      <c r="C116" s="11">
        <v>552</v>
      </c>
      <c r="D116" s="12" t="s">
        <v>39</v>
      </c>
      <c r="E116" s="12" t="s">
        <v>114</v>
      </c>
      <c r="F116" s="12" t="s">
        <v>88</v>
      </c>
      <c r="G116" s="15">
        <f>G117</f>
        <v>66</v>
      </c>
      <c r="H116" s="15">
        <f>H117</f>
        <v>66</v>
      </c>
    </row>
    <row r="117" spans="1:8" ht="20.25" customHeight="1" x14ac:dyDescent="0.25">
      <c r="A117" s="9">
        <v>100</v>
      </c>
      <c r="B117" s="10" t="s">
        <v>91</v>
      </c>
      <c r="C117" s="11">
        <v>552</v>
      </c>
      <c r="D117" s="12" t="s">
        <v>39</v>
      </c>
      <c r="E117" s="12" t="s">
        <v>114</v>
      </c>
      <c r="F117" s="12" t="s">
        <v>89</v>
      </c>
      <c r="G117" s="15">
        <v>66</v>
      </c>
      <c r="H117" s="15">
        <v>66</v>
      </c>
    </row>
    <row r="118" spans="1:8" ht="78.75" x14ac:dyDescent="0.25">
      <c r="A118" s="9">
        <v>101</v>
      </c>
      <c r="B118" s="16" t="s">
        <v>77</v>
      </c>
      <c r="C118" s="11" t="s">
        <v>6</v>
      </c>
      <c r="D118" s="12" t="s">
        <v>39</v>
      </c>
      <c r="E118" s="12" t="s">
        <v>152</v>
      </c>
      <c r="F118" s="12"/>
      <c r="G118" s="15">
        <f>G119</f>
        <v>3</v>
      </c>
      <c r="H118" s="15">
        <v>0</v>
      </c>
    </row>
    <row r="119" spans="1:8" ht="47.25" x14ac:dyDescent="0.25">
      <c r="A119" s="9">
        <v>102</v>
      </c>
      <c r="B119" s="16" t="s">
        <v>101</v>
      </c>
      <c r="C119" s="11">
        <v>552</v>
      </c>
      <c r="D119" s="12" t="s">
        <v>39</v>
      </c>
      <c r="E119" s="12" t="s">
        <v>152</v>
      </c>
      <c r="F119" s="12" t="s">
        <v>98</v>
      </c>
      <c r="G119" s="15">
        <f>G120</f>
        <v>3</v>
      </c>
      <c r="H119" s="15">
        <v>0</v>
      </c>
    </row>
    <row r="120" spans="1:8" ht="15.75" x14ac:dyDescent="0.25">
      <c r="A120" s="9">
        <v>103</v>
      </c>
      <c r="B120" s="16" t="s">
        <v>100</v>
      </c>
      <c r="C120" s="11">
        <v>552</v>
      </c>
      <c r="D120" s="12" t="s">
        <v>39</v>
      </c>
      <c r="E120" s="12" t="s">
        <v>152</v>
      </c>
      <c r="F120" s="12" t="s">
        <v>99</v>
      </c>
      <c r="G120" s="15">
        <v>3</v>
      </c>
      <c r="H120" s="15">
        <v>0</v>
      </c>
    </row>
    <row r="121" spans="1:8" ht="15.75" x14ac:dyDescent="0.25">
      <c r="A121" s="9">
        <v>104</v>
      </c>
      <c r="B121" s="10" t="s">
        <v>106</v>
      </c>
      <c r="C121" s="11" t="s">
        <v>6</v>
      </c>
      <c r="D121" s="12" t="s">
        <v>40</v>
      </c>
      <c r="E121" s="12" t="s">
        <v>7</v>
      </c>
      <c r="F121" s="12" t="s">
        <v>7</v>
      </c>
      <c r="G121" s="15">
        <f>G122</f>
        <v>30</v>
      </c>
      <c r="H121" s="15">
        <f>H122</f>
        <v>30</v>
      </c>
    </row>
    <row r="122" spans="1:8" ht="15.75" x14ac:dyDescent="0.25">
      <c r="A122" s="9">
        <v>105</v>
      </c>
      <c r="B122" s="10" t="s">
        <v>41</v>
      </c>
      <c r="C122" s="11" t="s">
        <v>6</v>
      </c>
      <c r="D122" s="12" t="s">
        <v>42</v>
      </c>
      <c r="E122" s="12"/>
      <c r="F122" s="12"/>
      <c r="G122" s="15">
        <f>G126+G123</f>
        <v>30</v>
      </c>
      <c r="H122" s="15">
        <f>H126+H123</f>
        <v>30</v>
      </c>
    </row>
    <row r="123" spans="1:8" ht="47.25" x14ac:dyDescent="0.25">
      <c r="A123" s="9">
        <v>106</v>
      </c>
      <c r="B123" s="10" t="s">
        <v>61</v>
      </c>
      <c r="C123" s="11" t="s">
        <v>6</v>
      </c>
      <c r="D123" s="12" t="s">
        <v>42</v>
      </c>
      <c r="E123" s="12" t="s">
        <v>113</v>
      </c>
      <c r="F123" s="12" t="s">
        <v>7</v>
      </c>
      <c r="G123" s="15">
        <f>G124</f>
        <v>20</v>
      </c>
      <c r="H123" s="15">
        <f>H124</f>
        <v>20</v>
      </c>
    </row>
    <row r="124" spans="1:8" ht="31.5" x14ac:dyDescent="0.25">
      <c r="A124" s="9">
        <v>107</v>
      </c>
      <c r="B124" s="10" t="s">
        <v>90</v>
      </c>
      <c r="C124" s="11">
        <v>552</v>
      </c>
      <c r="D124" s="12" t="s">
        <v>42</v>
      </c>
      <c r="E124" s="12" t="s">
        <v>113</v>
      </c>
      <c r="F124" s="12" t="s">
        <v>88</v>
      </c>
      <c r="G124" s="15">
        <v>20</v>
      </c>
      <c r="H124" s="15">
        <v>20</v>
      </c>
    </row>
    <row r="125" spans="1:8" ht="47.25" x14ac:dyDescent="0.25">
      <c r="A125" s="9">
        <v>108</v>
      </c>
      <c r="B125" s="10" t="s">
        <v>91</v>
      </c>
      <c r="C125" s="11">
        <v>552</v>
      </c>
      <c r="D125" s="12" t="s">
        <v>42</v>
      </c>
      <c r="E125" s="12" t="s">
        <v>113</v>
      </c>
      <c r="F125" s="12" t="s">
        <v>89</v>
      </c>
      <c r="G125" s="15">
        <v>20</v>
      </c>
      <c r="H125" s="15">
        <v>20</v>
      </c>
    </row>
    <row r="126" spans="1:8" ht="47.25" x14ac:dyDescent="0.25">
      <c r="A126" s="9">
        <v>109</v>
      </c>
      <c r="B126" s="10" t="s">
        <v>48</v>
      </c>
      <c r="C126" s="11" t="s">
        <v>6</v>
      </c>
      <c r="D126" s="12" t="s">
        <v>42</v>
      </c>
      <c r="E126" s="12" t="s">
        <v>153</v>
      </c>
      <c r="F126" s="12" t="s">
        <v>7</v>
      </c>
      <c r="G126" s="15">
        <f>G127</f>
        <v>10</v>
      </c>
      <c r="H126" s="15">
        <f>H127</f>
        <v>10</v>
      </c>
    </row>
    <row r="127" spans="1:8" ht="31.5" x14ac:dyDescent="0.25">
      <c r="A127" s="9">
        <v>110</v>
      </c>
      <c r="B127" s="10" t="s">
        <v>90</v>
      </c>
      <c r="C127" s="11">
        <v>552</v>
      </c>
      <c r="D127" s="12" t="s">
        <v>42</v>
      </c>
      <c r="E127" s="12" t="s">
        <v>153</v>
      </c>
      <c r="F127" s="12" t="s">
        <v>88</v>
      </c>
      <c r="G127" s="15">
        <v>10</v>
      </c>
      <c r="H127" s="15">
        <v>10</v>
      </c>
    </row>
    <row r="128" spans="1:8" ht="47.25" x14ac:dyDescent="0.25">
      <c r="A128" s="9">
        <v>111</v>
      </c>
      <c r="B128" s="10" t="s">
        <v>91</v>
      </c>
      <c r="C128" s="11">
        <v>552</v>
      </c>
      <c r="D128" s="12" t="s">
        <v>42</v>
      </c>
      <c r="E128" s="12" t="s">
        <v>153</v>
      </c>
      <c r="F128" s="12" t="s">
        <v>89</v>
      </c>
      <c r="G128" s="15">
        <v>10</v>
      </c>
      <c r="H128" s="15">
        <v>10</v>
      </c>
    </row>
    <row r="129" spans="1:8" ht="15.75" x14ac:dyDescent="0.25">
      <c r="A129" s="9">
        <v>112</v>
      </c>
      <c r="B129" s="10" t="s">
        <v>105</v>
      </c>
      <c r="C129" s="11" t="s">
        <v>6</v>
      </c>
      <c r="D129" s="12" t="s">
        <v>43</v>
      </c>
      <c r="E129" s="12"/>
      <c r="F129" s="12" t="s">
        <v>7</v>
      </c>
      <c r="G129" s="15">
        <f>G131</f>
        <v>56</v>
      </c>
      <c r="H129" s="15">
        <f>H131</f>
        <v>56</v>
      </c>
    </row>
    <row r="130" spans="1:8" ht="31.5" x14ac:dyDescent="0.25">
      <c r="A130" s="9">
        <v>113</v>
      </c>
      <c r="B130" s="10" t="s">
        <v>102</v>
      </c>
      <c r="C130" s="11">
        <v>552</v>
      </c>
      <c r="D130" s="12" t="s">
        <v>44</v>
      </c>
      <c r="E130" s="12"/>
      <c r="F130" s="12"/>
      <c r="G130" s="15">
        <f>G131</f>
        <v>56</v>
      </c>
      <c r="H130" s="15">
        <f>H131</f>
        <v>56</v>
      </c>
    </row>
    <row r="131" spans="1:8" ht="47.25" x14ac:dyDescent="0.25">
      <c r="A131" s="20">
        <v>114</v>
      </c>
      <c r="B131" s="10" t="s">
        <v>74</v>
      </c>
      <c r="C131" s="11" t="s">
        <v>6</v>
      </c>
      <c r="D131" s="12" t="s">
        <v>44</v>
      </c>
      <c r="E131" s="12" t="s">
        <v>112</v>
      </c>
      <c r="F131" s="12" t="s">
        <v>7</v>
      </c>
      <c r="G131" s="15">
        <f>G133</f>
        <v>56</v>
      </c>
      <c r="H131" s="15">
        <f>H133</f>
        <v>56</v>
      </c>
    </row>
    <row r="132" spans="1:8" ht="31.5" x14ac:dyDescent="0.25">
      <c r="A132" s="20">
        <v>115</v>
      </c>
      <c r="B132" s="10" t="s">
        <v>90</v>
      </c>
      <c r="C132" s="11">
        <v>552</v>
      </c>
      <c r="D132" s="12" t="s">
        <v>44</v>
      </c>
      <c r="E132" s="12" t="s">
        <v>112</v>
      </c>
      <c r="F132" s="12" t="s">
        <v>88</v>
      </c>
      <c r="G132" s="15">
        <f>G133</f>
        <v>56</v>
      </c>
      <c r="H132" s="15">
        <f>H133</f>
        <v>56</v>
      </c>
    </row>
    <row r="133" spans="1:8" ht="47.25" x14ac:dyDescent="0.25">
      <c r="A133" s="20">
        <v>116</v>
      </c>
      <c r="B133" s="10" t="s">
        <v>91</v>
      </c>
      <c r="C133" s="11" t="s">
        <v>6</v>
      </c>
      <c r="D133" s="12" t="s">
        <v>44</v>
      </c>
      <c r="E133" s="12" t="s">
        <v>112</v>
      </c>
      <c r="F133" s="12" t="s">
        <v>89</v>
      </c>
      <c r="G133" s="15">
        <v>56</v>
      </c>
      <c r="H133" s="15">
        <v>56</v>
      </c>
    </row>
    <row r="134" spans="1:8" ht="15.75" x14ac:dyDescent="0.25">
      <c r="A134" s="21">
        <v>117</v>
      </c>
      <c r="B134" s="10" t="s">
        <v>144</v>
      </c>
      <c r="C134" s="22"/>
      <c r="D134" s="23"/>
      <c r="E134" s="23"/>
      <c r="F134" s="24"/>
      <c r="G134" s="15">
        <v>440</v>
      </c>
      <c r="H134" s="15">
        <v>870</v>
      </c>
    </row>
    <row r="135" spans="1:8" ht="15.75" x14ac:dyDescent="0.25">
      <c r="A135" s="33" t="s">
        <v>60</v>
      </c>
      <c r="B135" s="34"/>
      <c r="C135" s="34"/>
      <c r="D135" s="34"/>
      <c r="E135" s="34"/>
      <c r="F135" s="35"/>
      <c r="G135" s="26">
        <f>G18+G57+G63+G75+G86+G107+G121+G129+G134</f>
        <v>17644.900000000001</v>
      </c>
      <c r="H135" s="26">
        <f>H18+H57+H63+H75+H86+H107+H121+H129+H134</f>
        <v>17403.3</v>
      </c>
    </row>
    <row r="136" spans="1:8" x14ac:dyDescent="0.25">
      <c r="F136" s="7"/>
      <c r="G136" s="18"/>
    </row>
    <row r="137" spans="1:8" x14ac:dyDescent="0.25">
      <c r="G137" s="17"/>
      <c r="H137" s="17"/>
    </row>
    <row r="138" spans="1:8" ht="15.95" customHeight="1" x14ac:dyDescent="0.25">
      <c r="G138" s="19"/>
      <c r="H138" s="27"/>
    </row>
    <row r="139" spans="1:8" ht="15.95" customHeight="1" x14ac:dyDescent="0.25"/>
    <row r="140" spans="1:8" ht="15.95" customHeight="1" x14ac:dyDescent="0.25"/>
  </sheetData>
  <mergeCells count="11">
    <mergeCell ref="H14:H15"/>
    <mergeCell ref="G14:G15"/>
    <mergeCell ref="B14:B15"/>
    <mergeCell ref="B12:G12"/>
    <mergeCell ref="A135:F135"/>
    <mergeCell ref="C14:C15"/>
    <mergeCell ref="D14:D15"/>
    <mergeCell ref="E14:E15"/>
    <mergeCell ref="F14:F15"/>
    <mergeCell ref="A14:A15"/>
    <mergeCell ref="G13:H13"/>
  </mergeCells>
  <phoneticPr fontId="0" type="noConversion"/>
  <pageMargins left="0.98425196850393704" right="0.78740157480314965" top="0.78740157480314965" bottom="0.78740157480314965" header="0.51181102362204722" footer="0.51181102362204722"/>
  <pageSetup paperSize="9" scale="73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2015-07-20T07:52:45Z</cp:lastPrinted>
  <dcterms:created xsi:type="dcterms:W3CDTF">2011-08-29T03:04:42Z</dcterms:created>
  <dcterms:modified xsi:type="dcterms:W3CDTF">2016-07-29T07:26:02Z</dcterms:modified>
</cp:coreProperties>
</file>