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480" windowHeight="9300"/>
  </bookViews>
  <sheets>
    <sheet name="Лист1" sheetId="1" r:id="rId1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F107" i="1" l="1"/>
  <c r="G104" i="1"/>
  <c r="G102" i="1"/>
  <c r="G100" i="1"/>
  <c r="G99" i="1" s="1"/>
  <c r="G98" i="1" s="1"/>
  <c r="G96" i="1"/>
  <c r="G94" i="1"/>
  <c r="G93" i="1"/>
  <c r="G92" i="1"/>
  <c r="G90" i="1"/>
  <c r="G89" i="1"/>
  <c r="G88" i="1" s="1"/>
  <c r="G87" i="1"/>
  <c r="G86" i="1" s="1"/>
  <c r="G82" i="1"/>
  <c r="G80" i="1"/>
  <c r="G78" i="1"/>
  <c r="G76" i="1"/>
  <c r="G74" i="1"/>
  <c r="G72" i="1"/>
  <c r="G69" i="1"/>
  <c r="G68" i="1" s="1"/>
  <c r="G65" i="1"/>
  <c r="G64" i="1" s="1"/>
  <c r="G61" i="1" s="1"/>
  <c r="G62" i="1"/>
  <c r="G59" i="1"/>
  <c r="G57" i="1"/>
  <c r="G55" i="1"/>
  <c r="G51" i="1"/>
  <c r="G50" i="1"/>
  <c r="G48" i="1"/>
  <c r="G47" i="1"/>
  <c r="G40" i="1"/>
  <c r="G38" i="1"/>
  <c r="G30" i="1" s="1"/>
  <c r="G36" i="1"/>
  <c r="G33" i="1"/>
  <c r="G31" i="1"/>
  <c r="G23" i="1"/>
  <c r="G22" i="1" s="1"/>
  <c r="G19" i="1"/>
  <c r="G18" i="1" s="1"/>
  <c r="G15" i="1"/>
  <c r="G14" i="1" s="1"/>
  <c r="G13" i="1" l="1"/>
  <c r="G46" i="1"/>
  <c r="G54" i="1"/>
  <c r="G53" i="1" s="1"/>
  <c r="H53" i="1" s="1"/>
  <c r="G71" i="1"/>
  <c r="H71" i="1" s="1"/>
  <c r="G85" i="1"/>
  <c r="G84" i="1" s="1"/>
  <c r="G67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67" i="1" l="1"/>
  <c r="G107" i="1"/>
  <c r="F42" i="1"/>
  <c r="F89" i="1" l="1"/>
  <c r="F19" i="1" l="1"/>
  <c r="F79" i="1" l="1"/>
  <c r="F87" i="1"/>
  <c r="F58" i="1" l="1"/>
  <c r="F83" i="1"/>
  <c r="F16" i="1" l="1"/>
  <c r="F56" i="1"/>
  <c r="F93" i="1"/>
  <c r="F81" i="1" l="1"/>
  <c r="F92" i="1" l="1"/>
  <c r="F90" i="1"/>
  <c r="F33" i="1" l="1"/>
  <c r="F80" i="1" l="1"/>
  <c r="F88" i="1" l="1"/>
  <c r="F86" i="1"/>
  <c r="F23" i="1" l="1"/>
  <c r="F82" i="1" l="1"/>
  <c r="F65" i="1"/>
  <c r="F64" i="1" s="1"/>
  <c r="F60" i="1"/>
  <c r="F31" i="1" l="1"/>
  <c r="F15" i="1" l="1"/>
  <c r="F14" i="1" l="1"/>
  <c r="F40" i="1" l="1"/>
  <c r="F94" i="1"/>
  <c r="F57" i="1" l="1"/>
  <c r="F55" i="1"/>
  <c r="F96" i="1" l="1"/>
  <c r="F85" i="1" s="1"/>
  <c r="F38" i="1" l="1"/>
  <c r="F36" i="1"/>
  <c r="F30" i="1" l="1"/>
  <c r="F84" i="1"/>
  <c r="F59" i="1" l="1"/>
  <c r="F54" i="1" s="1"/>
  <c r="F28" i="1" l="1"/>
  <c r="F48" i="1"/>
  <c r="F47" i="1" s="1"/>
  <c r="F51" i="1"/>
  <c r="F50" i="1" s="1"/>
  <c r="F62" i="1"/>
  <c r="F61" i="1" s="1"/>
  <c r="F53" i="1" s="1"/>
  <c r="F76" i="1"/>
  <c r="F102" i="1"/>
  <c r="F105" i="1"/>
  <c r="F104" i="1" s="1"/>
  <c r="F72" i="1"/>
  <c r="F74" i="1"/>
  <c r="F69" i="1"/>
  <c r="F68" i="1" s="1"/>
  <c r="F78" i="1"/>
  <c r="F71" i="1" l="1"/>
  <c r="F67" i="1" s="1"/>
  <c r="F46" i="1"/>
  <c r="F18" i="1"/>
  <c r="F100" i="1"/>
  <c r="F22" i="1"/>
  <c r="F13" i="1" l="1"/>
  <c r="F99" i="1"/>
  <c r="F98" i="1" s="1"/>
  <c r="F12" i="1"/>
  <c r="H107" i="1"/>
  <c r="G12" i="1"/>
  <c r="H12" i="1" s="1"/>
</calcChain>
</file>

<file path=xl/sharedStrings.xml><?xml version="1.0" encoding="utf-8"?>
<sst xmlns="http://schemas.openxmlformats.org/spreadsheetml/2006/main" count="469" uniqueCount="148">
  <si>
    <t>Наименование главных распорядителей и наименование показателей бюджетной классификации</t>
  </si>
  <si>
    <t>Сумма на год</t>
  </si>
  <si>
    <t>2</t>
  </si>
  <si>
    <t>3</t>
  </si>
  <si>
    <t>4</t>
  </si>
  <si>
    <t>5</t>
  </si>
  <si>
    <t>6</t>
  </si>
  <si>
    <t>552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</si>
  <si>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</si>
  <si>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</si>
  <si>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</si>
  <si>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</si>
  <si>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</si>
  <si>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</si>
  <si>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</si>
  <si>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</si>
  <si>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</si>
  <si>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</si>
  <si>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</si>
  <si>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</si>
  <si>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</si>
  <si>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</si>
  <si>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</si>
  <si>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</si>
  <si>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</si>
  <si>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</si>
  <si>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</si>
  <si>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</si>
  <si>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</si>
  <si>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</si>
  <si>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</si>
  <si>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</si>
  <si>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</si>
  <si>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</si>
  <si>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</si>
  <si>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</si>
  <si>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</si>
  <si>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</si>
  <si>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</si>
  <si>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</si>
  <si>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</si>
  <si>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</si>
  <si>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</si>
  <si>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</si>
  <si>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</si>
  <si>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</si>
  <si>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</si>
  <si>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</si>
  <si>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</si>
  <si>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</si>
  <si>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</si>
  <si>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</si>
  <si>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</si>
  <si>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</si>
  <si>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</si>
  <si>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</si>
  <si>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</si>
  <si>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</si>
  <si>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</si>
  <si>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</si>
  <si>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</si>
  <si>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</si>
  <si>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</si>
  <si>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</si>
  <si>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</si>
  <si>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</si>
  <si>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</si>
  <si>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КВСР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</si>
  <si>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</si>
  <si>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</si>
  <si>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</si>
  <si>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</si>
  <si>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</si>
  <si>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</si>
  <si>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</si>
  <si>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</si>
  <si>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</si>
  <si>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</si>
  <si>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</si>
  <si>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</si>
  <si>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</si>
  <si>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</si>
  <si>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</si>
  <si>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</si>
  <si>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ВЕДОМСТВЕННАЯ СТРУКТУРА  РАСХОДОВ МЕСТНОГО БЮДЖЕТА НА 2014 ГОД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</si>
  <si>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</si>
  <si>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</si>
  <si>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</si>
  <si>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</si>
  <si>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</si>
  <si>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</si>
  <si>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</si>
  <si>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</si>
  <si>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</si>
  <si>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</si>
  <si>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</si>
  <si>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</si>
  <si>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</si>
  <si>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</si>
  <si>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</si>
  <si>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</si>
  <si>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</si>
  <si>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</si>
  <si>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</si>
  <si>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</si>
  <si>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</si>
  <si>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</si>
  <si>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</si>
  <si>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</si>
  <si>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</si>
  <si>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</si>
  <si>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</si>
  <si>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</si>
  <si>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</si>
  <si>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</si>
  <si>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</si>
  <si>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</si>
  <si>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</si>
  <si>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</si>
  <si>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</si>
  <si>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</si>
  <si>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</si>
  <si>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</si>
  <si>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</si>
  <si>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>Иные выплаты персоналу государственных (муниципальных органов, за исключением  фонда оплаты труда</t>
  </si>
  <si>
    <t>122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</si>
  <si>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</si>
  <si>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</si>
  <si>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</si>
  <si>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</si>
  <si>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</si>
  <si>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</si>
  <si>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852</t>
  </si>
  <si>
    <t>9048309</t>
  </si>
  <si>
    <t>Уплата прочих налогов, сборов и иных платежей</t>
  </si>
  <si>
    <t>0211021</t>
  </si>
  <si>
    <t xml:space="preserve">Субсидии бюджетным учреждениям на финансовое обеспечение муниципального задания 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</si>
  <si>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</si>
  <si>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0118357</t>
  </si>
  <si>
    <t>Организация, проведения оплачиваемых общественных работ</t>
  </si>
  <si>
    <t>0217481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</si>
  <si>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</si>
  <si>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</si>
  <si>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Приложение № 5</t>
  </si>
  <si>
    <t xml:space="preserve">Мероприятия по землеустройству и землепользованию в поселениях </t>
  </si>
  <si>
    <t>от        .2015г. №           р</t>
  </si>
  <si>
    <t xml:space="preserve">исполнено 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</si>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</sst>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  <numFmt numFmtId="168" formatCode="#,##0.000_ ;\-#,##0.000\ "/>
    <numFmt numFmtId="169" formatCode="_-* #,##0.000_р_._-;\-* #,##0.000_р_._-;_-* &quot;-&quot;??_р_._-;_-@_-"/>
    <numFmt numFmtId="170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66" fontId="0" fillId="0" borderId="0" xfId="0" applyNumberFormat="1"/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0" fontId="4" fillId="0" borderId="1" xfId="0" applyFont="1" applyBorder="1"/>
    <xf numFmtId="0" fontId="5" fillId="0" borderId="0" xfId="1" applyFont="1" applyAlignment="1">
      <alignment horizontal="right"/>
    </xf>
    <xf numFmtId="43" fontId="3" fillId="0" borderId="1" xfId="2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7" fontId="3" fillId="0" borderId="1" xfId="2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0" fontId="9" fillId="0" borderId="0" xfId="0" applyFont="1"/>
    <xf numFmtId="0" fontId="6" fillId="0" borderId="1" xfId="0" applyFont="1" applyBorder="1" applyAlignment="1">
      <alignment horizontal="left" vertical="top" wrapText="1"/>
    </xf>
    <xf numFmtId="166" fontId="3" fillId="0" borderId="1" xfId="2" applyNumberFormat="1" applyFont="1" applyBorder="1" applyAlignment="1">
      <alignment vertical="top"/>
    </xf>
    <xf numFmtId="167" fontId="0" fillId="0" borderId="0" xfId="0" applyNumberFormat="1"/>
    <xf numFmtId="43" fontId="3" fillId="0" borderId="1" xfId="2" applyNumberFormat="1" applyFont="1" applyBorder="1" applyAlignment="1">
      <alignment vertical="top"/>
    </xf>
    <xf numFmtId="43" fontId="4" fillId="0" borderId="1" xfId="2" applyNumberFormat="1" applyFont="1" applyBorder="1" applyAlignment="1"/>
    <xf numFmtId="169" fontId="3" fillId="0" borderId="1" xfId="2" applyNumberFormat="1" applyFont="1" applyBorder="1" applyAlignment="1">
      <alignment horizontal="left" vertical="top" indent="6"/>
    </xf>
    <xf numFmtId="169" fontId="3" fillId="0" borderId="1" xfId="2" applyNumberFormat="1" applyFont="1" applyBorder="1" applyAlignment="1">
      <alignment horizontal="left" vertical="top" indent="7"/>
    </xf>
    <xf numFmtId="2" fontId="3" fillId="0" borderId="1" xfId="2" applyNumberFormat="1" applyFont="1" applyBorder="1" applyAlignment="1">
      <alignment vertical="top"/>
    </xf>
    <xf numFmtId="169" fontId="3" fillId="0" borderId="1" xfId="2" applyNumberFormat="1" applyFont="1" applyBorder="1" applyAlignment="1">
      <alignment horizontal="center" vertical="top"/>
    </xf>
    <xf numFmtId="168" fontId="3" fillId="0" borderId="1" xfId="2" applyNumberFormat="1" applyFont="1" applyBorder="1" applyAlignment="1">
      <alignment horizontal="center" vertical="center"/>
    </xf>
    <xf numFmtId="170" fontId="3" fillId="0" borderId="1" xfId="2" applyNumberFormat="1" applyFont="1" applyBorder="1" applyAlignment="1">
      <alignment horizontal="center" vertical="center"/>
    </xf>
    <xf numFmtId="43" fontId="0" fillId="0" borderId="0" xfId="0" applyNumberFormat="1"/>
    <xf numFmtId="167" fontId="3" fillId="0" borderId="1" xfId="2" applyNumberFormat="1" applyFont="1" applyBorder="1" applyAlignment="1"/>
    <xf numFmtId="0" fontId="6" fillId="0" borderId="1" xfId="0" applyFont="1" applyBorder="1"/>
    <xf numFmtId="2" fontId="6" fillId="0" borderId="1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170" fontId="3" fillId="0" borderId="1" xfId="2" applyNumberFormat="1" applyFont="1" applyBorder="1" applyAlignment="1">
      <alignment horizontal="right" vertical="center"/>
    </xf>
    <xf numFmtId="168" fontId="3" fillId="0" borderId="1" xfId="2" applyNumberFormat="1" applyFont="1" applyBorder="1" applyAlignment="1">
      <alignment horizontal="righ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tabSelected="1" topLeftCell="A31" workbookViewId="0">
      <selection activeCell="F44" sqref="F44:F45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7.85546875" customWidth="1"/>
    <col min="7" max="7" width="14.5703125" customWidth="1"/>
    <col min="8" max="8" width="9.7109375" customWidth="1"/>
  </cols>
  <sheetData>
    <row r="1" spans="1:8" ht="15.75" x14ac:dyDescent="0.25">
      <c r="D1" s="18" t="s">
        <v>143</v>
      </c>
      <c r="E1" s="18"/>
      <c r="F1" s="18"/>
    </row>
    <row r="2" spans="1:8" ht="15.75" x14ac:dyDescent="0.25">
      <c r="D2" s="18" t="s">
        <v>123</v>
      </c>
      <c r="E2" s="18"/>
      <c r="F2" s="18"/>
    </row>
    <row r="3" spans="1:8" ht="15.75" x14ac:dyDescent="0.25">
      <c r="D3" s="18" t="s">
        <v>58</v>
      </c>
      <c r="E3" s="18"/>
      <c r="F3" s="18"/>
    </row>
    <row r="4" spans="1:8" ht="15.75" x14ac:dyDescent="0.25">
      <c r="D4" s="18" t="s">
        <v>145</v>
      </c>
      <c r="E4" s="18"/>
      <c r="F4" s="18"/>
    </row>
    <row r="5" spans="1:8" ht="14.1" customHeight="1" x14ac:dyDescent="0.25">
      <c r="A5" s="1"/>
      <c r="B5" s="1"/>
      <c r="C5" s="1"/>
      <c r="D5" s="1"/>
      <c r="E5" s="1"/>
      <c r="F5" s="2"/>
    </row>
    <row r="6" spans="1:8" ht="15.95" customHeight="1" x14ac:dyDescent="0.25">
      <c r="A6" s="35" t="s">
        <v>84</v>
      </c>
      <c r="B6" s="35"/>
      <c r="C6" s="35"/>
      <c r="D6" s="35"/>
      <c r="E6" s="35"/>
      <c r="F6" s="35"/>
    </row>
    <row r="7" spans="1:8" ht="15.95" customHeight="1" x14ac:dyDescent="0.25">
      <c r="A7" s="35"/>
      <c r="B7" s="35"/>
      <c r="C7" s="35"/>
      <c r="D7" s="35"/>
      <c r="E7" s="35"/>
      <c r="F7" s="35"/>
    </row>
    <row r="8" spans="1:8" ht="18" customHeight="1" x14ac:dyDescent="0.25">
      <c r="A8" s="1"/>
      <c r="B8" s="1"/>
      <c r="C8" s="1"/>
      <c r="D8" s="1"/>
      <c r="E8" s="1"/>
      <c r="F8" s="11" t="s">
        <v>65</v>
      </c>
    </row>
    <row r="9" spans="1:8" ht="18" customHeight="1" x14ac:dyDescent="0.25">
      <c r="A9" s="43" t="s">
        <v>0</v>
      </c>
      <c r="B9" s="38" t="s">
        <v>66</v>
      </c>
      <c r="C9" s="39"/>
      <c r="D9" s="39"/>
      <c r="E9" s="40"/>
      <c r="F9" s="41" t="s">
        <v>1</v>
      </c>
      <c r="G9" s="36" t="s">
        <v>146</v>
      </c>
      <c r="H9" s="37" t="s">
        <v>147</v>
      </c>
    </row>
    <row r="10" spans="1:8" ht="81.95" customHeight="1" x14ac:dyDescent="0.25">
      <c r="A10" s="44"/>
      <c r="B10" s="3" t="s">
        <v>67</v>
      </c>
      <c r="C10" s="4" t="s">
        <v>68</v>
      </c>
      <c r="D10" s="4" t="s">
        <v>69</v>
      </c>
      <c r="E10" s="4" t="s">
        <v>70</v>
      </c>
      <c r="F10" s="42"/>
      <c r="G10" s="36"/>
      <c r="H10" s="37"/>
    </row>
    <row r="11" spans="1:8" ht="15.95" customHeight="1" x14ac:dyDescent="0.25">
      <c r="A11" s="5" t="s">
        <v>117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32"/>
      <c r="H11" s="32"/>
    </row>
    <row r="12" spans="1:8" x14ac:dyDescent="0.25">
      <c r="A12" s="6" t="s">
        <v>8</v>
      </c>
      <c r="B12" s="16" t="s">
        <v>7</v>
      </c>
      <c r="C12" s="17" t="s">
        <v>9</v>
      </c>
      <c r="D12" s="17" t="s">
        <v>9</v>
      </c>
      <c r="E12" s="17" t="s">
        <v>9</v>
      </c>
      <c r="F12" s="26">
        <f>F107</f>
        <v>22840.480240000001</v>
      </c>
      <c r="G12" s="26">
        <f>G107</f>
        <v>21563.702720000001</v>
      </c>
      <c r="H12" s="33">
        <f>G12/F12*100</f>
        <v>94.410023315691888</v>
      </c>
    </row>
    <row r="13" spans="1:8" x14ac:dyDescent="0.25">
      <c r="A13" s="6" t="s">
        <v>10</v>
      </c>
      <c r="B13" s="16" t="s">
        <v>7</v>
      </c>
      <c r="C13" s="17" t="s">
        <v>11</v>
      </c>
      <c r="D13" s="17" t="s">
        <v>9</v>
      </c>
      <c r="E13" s="17" t="s">
        <v>9</v>
      </c>
      <c r="F13" s="20">
        <f>F14+F18+F22+F28+F30</f>
        <v>5672.6670000000004</v>
      </c>
      <c r="G13" s="20">
        <f>G14+G18+G22+G28+G30</f>
        <v>4828.2288899999994</v>
      </c>
      <c r="H13" s="33">
        <f t="shared" ref="H13:H76" si="0">G13/F13*100</f>
        <v>85.113913614178287</v>
      </c>
    </row>
    <row r="14" spans="1:8" ht="38.25" x14ac:dyDescent="0.25">
      <c r="A14" s="6" t="s">
        <v>12</v>
      </c>
      <c r="B14" s="16" t="s">
        <v>7</v>
      </c>
      <c r="C14" s="17" t="s">
        <v>13</v>
      </c>
      <c r="D14" s="17" t="s">
        <v>9</v>
      </c>
      <c r="E14" s="17" t="s">
        <v>9</v>
      </c>
      <c r="F14" s="12">
        <f>F15</f>
        <v>560.65</v>
      </c>
      <c r="G14" s="12">
        <f>G15</f>
        <v>551.48039000000006</v>
      </c>
      <c r="H14" s="33">
        <f t="shared" si="0"/>
        <v>98.364468028181591</v>
      </c>
    </row>
    <row r="15" spans="1:8" x14ac:dyDescent="0.25">
      <c r="A15" s="6" t="s">
        <v>14</v>
      </c>
      <c r="B15" s="16" t="s">
        <v>7</v>
      </c>
      <c r="C15" s="17" t="s">
        <v>13</v>
      </c>
      <c r="D15" s="17" t="s">
        <v>82</v>
      </c>
      <c r="E15" s="17" t="s">
        <v>9</v>
      </c>
      <c r="F15" s="12">
        <f>F16+F17</f>
        <v>560.65</v>
      </c>
      <c r="G15" s="12">
        <f>G16+G17</f>
        <v>551.48039000000006</v>
      </c>
      <c r="H15" s="33">
        <f t="shared" si="0"/>
        <v>98.364468028181591</v>
      </c>
    </row>
    <row r="16" spans="1:8" ht="39" x14ac:dyDescent="0.25">
      <c r="A16" s="13" t="s">
        <v>75</v>
      </c>
      <c r="B16" s="16" t="s">
        <v>7</v>
      </c>
      <c r="C16" s="17" t="s">
        <v>13</v>
      </c>
      <c r="D16" s="17" t="s">
        <v>82</v>
      </c>
      <c r="E16" s="17" t="s">
        <v>74</v>
      </c>
      <c r="F16" s="12">
        <f>569.6-4-1.6-5.65-1.7</f>
        <v>556.65</v>
      </c>
      <c r="G16" s="12">
        <v>550.88039000000003</v>
      </c>
      <c r="H16" s="33">
        <f t="shared" si="0"/>
        <v>98.963512081200051</v>
      </c>
    </row>
    <row r="17" spans="1:8" ht="39" x14ac:dyDescent="0.25">
      <c r="A17" s="13" t="s">
        <v>124</v>
      </c>
      <c r="B17" s="16" t="s">
        <v>7</v>
      </c>
      <c r="C17" s="17" t="s">
        <v>13</v>
      </c>
      <c r="D17" s="17" t="s">
        <v>82</v>
      </c>
      <c r="E17" s="17" t="s">
        <v>125</v>
      </c>
      <c r="F17" s="12">
        <v>4</v>
      </c>
      <c r="G17" s="12">
        <v>0.6</v>
      </c>
      <c r="H17" s="33">
        <f t="shared" si="0"/>
        <v>15</v>
      </c>
    </row>
    <row r="18" spans="1:8" ht="38.25" x14ac:dyDescent="0.25">
      <c r="A18" s="6" t="s">
        <v>15</v>
      </c>
      <c r="B18" s="16" t="s">
        <v>7</v>
      </c>
      <c r="C18" s="17" t="s">
        <v>16</v>
      </c>
      <c r="D18" s="17" t="s">
        <v>9</v>
      </c>
      <c r="E18" s="17" t="s">
        <v>9</v>
      </c>
      <c r="F18" s="12">
        <f>F19</f>
        <v>212.02</v>
      </c>
      <c r="G18" s="12">
        <f>G19</f>
        <v>211.45420999999999</v>
      </c>
      <c r="H18" s="33">
        <f t="shared" si="0"/>
        <v>99.733143099707561</v>
      </c>
    </row>
    <row r="19" spans="1:8" x14ac:dyDescent="0.25">
      <c r="A19" s="6" t="s">
        <v>116</v>
      </c>
      <c r="B19" s="16" t="s">
        <v>7</v>
      </c>
      <c r="C19" s="17" t="s">
        <v>16</v>
      </c>
      <c r="D19" s="17" t="s">
        <v>83</v>
      </c>
      <c r="E19" s="17" t="s">
        <v>9</v>
      </c>
      <c r="F19" s="12">
        <f>F20+F21</f>
        <v>212.02</v>
      </c>
      <c r="G19" s="12">
        <f>G20+G21</f>
        <v>211.45420999999999</v>
      </c>
      <c r="H19" s="33">
        <f t="shared" si="0"/>
        <v>99.733143099707561</v>
      </c>
    </row>
    <row r="20" spans="1:8" ht="38.25" customHeight="1" x14ac:dyDescent="0.25">
      <c r="A20" s="13" t="s">
        <v>75</v>
      </c>
      <c r="B20" s="16" t="s">
        <v>7</v>
      </c>
      <c r="C20" s="17" t="s">
        <v>16</v>
      </c>
      <c r="D20" s="17" t="s">
        <v>83</v>
      </c>
      <c r="E20" s="17" t="s">
        <v>74</v>
      </c>
      <c r="F20" s="12">
        <v>202.9</v>
      </c>
      <c r="G20" s="12">
        <v>202.50421</v>
      </c>
      <c r="H20" s="33">
        <f t="shared" si="0"/>
        <v>99.804933464760964</v>
      </c>
    </row>
    <row r="21" spans="1:8" ht="25.5" x14ac:dyDescent="0.25">
      <c r="A21" s="6" t="s">
        <v>73</v>
      </c>
      <c r="B21" s="16" t="s">
        <v>7</v>
      </c>
      <c r="C21" s="17" t="s">
        <v>16</v>
      </c>
      <c r="D21" s="17" t="s">
        <v>83</v>
      </c>
      <c r="E21" s="17" t="s">
        <v>72</v>
      </c>
      <c r="F21" s="12">
        <v>9.1199999999999992</v>
      </c>
      <c r="G21" s="12">
        <v>8.9499999999999993</v>
      </c>
      <c r="H21" s="33">
        <f t="shared" si="0"/>
        <v>98.135964912280699</v>
      </c>
    </row>
    <row r="22" spans="1:8" ht="51" x14ac:dyDescent="0.25">
      <c r="A22" s="6" t="s">
        <v>17</v>
      </c>
      <c r="B22" s="16" t="s">
        <v>7</v>
      </c>
      <c r="C22" s="17" t="s">
        <v>18</v>
      </c>
      <c r="D22" s="17" t="s">
        <v>9</v>
      </c>
      <c r="E22" s="17" t="s">
        <v>9</v>
      </c>
      <c r="F22" s="12">
        <f>F23</f>
        <v>4490.67</v>
      </c>
      <c r="G22" s="12">
        <f>G23</f>
        <v>3917.0224199999998</v>
      </c>
      <c r="H22" s="33">
        <f t="shared" si="0"/>
        <v>87.225790806271661</v>
      </c>
    </row>
    <row r="23" spans="1:8" x14ac:dyDescent="0.25">
      <c r="A23" s="6" t="s">
        <v>115</v>
      </c>
      <c r="B23" s="16" t="s">
        <v>7</v>
      </c>
      <c r="C23" s="17" t="s">
        <v>18</v>
      </c>
      <c r="D23" s="17" t="s">
        <v>83</v>
      </c>
      <c r="E23" s="17" t="s">
        <v>9</v>
      </c>
      <c r="F23" s="12">
        <f>F24+F25+F26+F27</f>
        <v>4490.67</v>
      </c>
      <c r="G23" s="12">
        <f>G24+G25+G26+G27</f>
        <v>3917.0224199999998</v>
      </c>
      <c r="H23" s="33">
        <f t="shared" si="0"/>
        <v>87.225790806271661</v>
      </c>
    </row>
    <row r="24" spans="1:8" ht="39" x14ac:dyDescent="0.25">
      <c r="A24" s="13" t="s">
        <v>75</v>
      </c>
      <c r="B24" s="16" t="s">
        <v>7</v>
      </c>
      <c r="C24" s="17" t="s">
        <v>18</v>
      </c>
      <c r="D24" s="17" t="s">
        <v>83</v>
      </c>
      <c r="E24" s="17" t="s">
        <v>74</v>
      </c>
      <c r="F24" s="12">
        <v>3403.65</v>
      </c>
      <c r="G24" s="12">
        <v>3022.6069699999998</v>
      </c>
      <c r="H24" s="33">
        <f t="shared" si="0"/>
        <v>88.804870359760841</v>
      </c>
    </row>
    <row r="25" spans="1:8" ht="39" x14ac:dyDescent="0.25">
      <c r="A25" s="13" t="s">
        <v>124</v>
      </c>
      <c r="B25" s="16" t="s">
        <v>7</v>
      </c>
      <c r="C25" s="17" t="s">
        <v>18</v>
      </c>
      <c r="D25" s="17" t="s">
        <v>83</v>
      </c>
      <c r="E25" s="17" t="s">
        <v>125</v>
      </c>
      <c r="F25" s="12">
        <v>7.17</v>
      </c>
      <c r="G25" s="12">
        <v>7.1619999999999999</v>
      </c>
      <c r="H25" s="33">
        <f t="shared" si="0"/>
        <v>99.888423988842405</v>
      </c>
    </row>
    <row r="26" spans="1:8" ht="35.25" customHeight="1" x14ac:dyDescent="0.25">
      <c r="A26" s="6" t="s">
        <v>73</v>
      </c>
      <c r="B26" s="16" t="s">
        <v>7</v>
      </c>
      <c r="C26" s="17" t="s">
        <v>18</v>
      </c>
      <c r="D26" s="17" t="s">
        <v>83</v>
      </c>
      <c r="E26" s="17" t="s">
        <v>72</v>
      </c>
      <c r="F26" s="12">
        <v>1074.8499999999999</v>
      </c>
      <c r="G26" s="12">
        <v>884.80029000000002</v>
      </c>
      <c r="H26" s="33">
        <f t="shared" si="0"/>
        <v>82.318490021863525</v>
      </c>
    </row>
    <row r="27" spans="1:8" ht="22.5" customHeight="1" x14ac:dyDescent="0.25">
      <c r="A27" s="6" t="s">
        <v>134</v>
      </c>
      <c r="B27" s="16" t="s">
        <v>7</v>
      </c>
      <c r="C27" s="17" t="s">
        <v>18</v>
      </c>
      <c r="D27" s="17" t="s">
        <v>83</v>
      </c>
      <c r="E27" s="17" t="s">
        <v>132</v>
      </c>
      <c r="F27" s="12">
        <v>5</v>
      </c>
      <c r="G27" s="12">
        <v>2.45316</v>
      </c>
      <c r="H27" s="33">
        <f t="shared" si="0"/>
        <v>49.063200000000002</v>
      </c>
    </row>
    <row r="28" spans="1:8" x14ac:dyDescent="0.25">
      <c r="A28" s="6" t="s">
        <v>19</v>
      </c>
      <c r="B28" s="16" t="s">
        <v>7</v>
      </c>
      <c r="C28" s="17" t="s">
        <v>20</v>
      </c>
      <c r="D28" s="17" t="s">
        <v>9</v>
      </c>
      <c r="E28" s="17" t="s">
        <v>9</v>
      </c>
      <c r="F28" s="12">
        <f>F29</f>
        <v>100</v>
      </c>
      <c r="G28" s="12">
        <v>0</v>
      </c>
      <c r="H28" s="33">
        <f t="shared" si="0"/>
        <v>0</v>
      </c>
    </row>
    <row r="29" spans="1:8" x14ac:dyDescent="0.25">
      <c r="A29" s="6" t="s">
        <v>118</v>
      </c>
      <c r="B29" s="16" t="s">
        <v>7</v>
      </c>
      <c r="C29" s="17" t="s">
        <v>20</v>
      </c>
      <c r="D29" s="17" t="s">
        <v>85</v>
      </c>
      <c r="E29" s="17" t="s">
        <v>71</v>
      </c>
      <c r="F29" s="12">
        <v>100</v>
      </c>
      <c r="G29" s="12">
        <v>0</v>
      </c>
      <c r="H29" s="33">
        <f t="shared" si="0"/>
        <v>0</v>
      </c>
    </row>
    <row r="30" spans="1:8" x14ac:dyDescent="0.25">
      <c r="A30" s="6" t="s">
        <v>21</v>
      </c>
      <c r="B30" s="16" t="s">
        <v>7</v>
      </c>
      <c r="C30" s="17" t="s">
        <v>22</v>
      </c>
      <c r="D30" s="17" t="s">
        <v>9</v>
      </c>
      <c r="E30" s="17" t="s">
        <v>9</v>
      </c>
      <c r="F30" s="15">
        <f>+F33+F36+F38+F40+F31+F35</f>
        <v>309.327</v>
      </c>
      <c r="G30" s="15">
        <f>+G33+G36+G38+G40+G31+G35</f>
        <v>148.27187000000001</v>
      </c>
      <c r="H30" s="33">
        <f t="shared" si="0"/>
        <v>47.933697995971905</v>
      </c>
    </row>
    <row r="31" spans="1:8" ht="38.25" x14ac:dyDescent="0.25">
      <c r="A31" s="6" t="s">
        <v>130</v>
      </c>
      <c r="B31" s="16">
        <v>552</v>
      </c>
      <c r="C31" s="17" t="s">
        <v>22</v>
      </c>
      <c r="D31" s="17" t="s">
        <v>109</v>
      </c>
      <c r="E31" s="17"/>
      <c r="F31" s="15">
        <f>F32</f>
        <v>3.5369999999999999</v>
      </c>
      <c r="G31" s="15">
        <f>G32</f>
        <v>3.5329999999999999</v>
      </c>
      <c r="H31" s="33">
        <f t="shared" si="0"/>
        <v>99.886909810573925</v>
      </c>
    </row>
    <row r="32" spans="1:8" ht="25.5" x14ac:dyDescent="0.25">
      <c r="A32" s="6" t="s">
        <v>73</v>
      </c>
      <c r="B32" s="16">
        <v>552</v>
      </c>
      <c r="C32" s="17" t="s">
        <v>22</v>
      </c>
      <c r="D32" s="17" t="s">
        <v>109</v>
      </c>
      <c r="E32" s="17" t="s">
        <v>72</v>
      </c>
      <c r="F32" s="15">
        <v>3.5369999999999999</v>
      </c>
      <c r="G32" s="15">
        <v>3.5329999999999999</v>
      </c>
      <c r="H32" s="33">
        <f t="shared" si="0"/>
        <v>99.886909810573925</v>
      </c>
    </row>
    <row r="33" spans="1:8" ht="38.25" x14ac:dyDescent="0.25">
      <c r="A33" s="6" t="s">
        <v>23</v>
      </c>
      <c r="B33" s="16" t="s">
        <v>7</v>
      </c>
      <c r="C33" s="17" t="s">
        <v>22</v>
      </c>
      <c r="D33" s="17" t="s">
        <v>89</v>
      </c>
      <c r="E33" s="17" t="s">
        <v>9</v>
      </c>
      <c r="F33" s="12">
        <f>F34</f>
        <v>14.7</v>
      </c>
      <c r="G33" s="12">
        <f>G34</f>
        <v>14.7</v>
      </c>
      <c r="H33" s="33">
        <f t="shared" si="0"/>
        <v>100</v>
      </c>
    </row>
    <row r="34" spans="1:8" ht="25.5" x14ac:dyDescent="0.25">
      <c r="A34" s="6" t="s">
        <v>73</v>
      </c>
      <c r="B34" s="16" t="s">
        <v>7</v>
      </c>
      <c r="C34" s="17" t="s">
        <v>22</v>
      </c>
      <c r="D34" s="17" t="s">
        <v>89</v>
      </c>
      <c r="E34" s="17" t="s">
        <v>72</v>
      </c>
      <c r="F34" s="12">
        <v>14.7</v>
      </c>
      <c r="G34" s="12">
        <v>14.7</v>
      </c>
      <c r="H34" s="33">
        <f t="shared" si="0"/>
        <v>100</v>
      </c>
    </row>
    <row r="35" spans="1:8" ht="21" customHeight="1" x14ac:dyDescent="0.25">
      <c r="A35" s="6" t="s">
        <v>134</v>
      </c>
      <c r="B35" s="16" t="s">
        <v>7</v>
      </c>
      <c r="C35" s="17" t="s">
        <v>22</v>
      </c>
      <c r="D35" s="17" t="s">
        <v>88</v>
      </c>
      <c r="E35" s="17" t="s">
        <v>132</v>
      </c>
      <c r="F35" s="12">
        <v>2.23</v>
      </c>
      <c r="G35" s="12">
        <v>2.2254999999999998</v>
      </c>
      <c r="H35" s="33">
        <f t="shared" si="0"/>
        <v>99.798206278026896</v>
      </c>
    </row>
    <row r="36" spans="1:8" ht="25.5" x14ac:dyDescent="0.25">
      <c r="A36" s="6" t="s">
        <v>90</v>
      </c>
      <c r="B36" s="16" t="s">
        <v>7</v>
      </c>
      <c r="C36" s="17" t="s">
        <v>22</v>
      </c>
      <c r="D36" s="17" t="s">
        <v>87</v>
      </c>
      <c r="E36" s="17" t="s">
        <v>9</v>
      </c>
      <c r="F36" s="15">
        <f>F37</f>
        <v>94.5</v>
      </c>
      <c r="G36" s="15">
        <f>G37</f>
        <v>76.813370000000006</v>
      </c>
      <c r="H36" s="33">
        <f t="shared" si="0"/>
        <v>81.283989417989417</v>
      </c>
    </row>
    <row r="37" spans="1:8" ht="25.5" x14ac:dyDescent="0.25">
      <c r="A37" s="6" t="s">
        <v>73</v>
      </c>
      <c r="B37" s="16" t="s">
        <v>7</v>
      </c>
      <c r="C37" s="17" t="s">
        <v>22</v>
      </c>
      <c r="D37" s="17" t="s">
        <v>87</v>
      </c>
      <c r="E37" s="17" t="s">
        <v>72</v>
      </c>
      <c r="F37" s="15">
        <v>94.5</v>
      </c>
      <c r="G37" s="15">
        <v>76.813370000000006</v>
      </c>
      <c r="H37" s="33">
        <f t="shared" si="0"/>
        <v>81.283989417989417</v>
      </c>
    </row>
    <row r="38" spans="1:8" ht="38.25" x14ac:dyDescent="0.25">
      <c r="A38" s="6" t="s">
        <v>62</v>
      </c>
      <c r="B38" s="16" t="s">
        <v>7</v>
      </c>
      <c r="C38" s="17" t="s">
        <v>22</v>
      </c>
      <c r="D38" s="17" t="s">
        <v>86</v>
      </c>
      <c r="E38" s="17"/>
      <c r="F38" s="12">
        <f>F39</f>
        <v>168.36</v>
      </c>
      <c r="G38" s="12">
        <f>G39</f>
        <v>25</v>
      </c>
      <c r="H38" s="33">
        <f t="shared" si="0"/>
        <v>14.849132810643855</v>
      </c>
    </row>
    <row r="39" spans="1:8" ht="25.5" x14ac:dyDescent="0.25">
      <c r="A39" s="6" t="s">
        <v>73</v>
      </c>
      <c r="B39" s="16" t="s">
        <v>7</v>
      </c>
      <c r="C39" s="17" t="s">
        <v>22</v>
      </c>
      <c r="D39" s="17" t="s">
        <v>86</v>
      </c>
      <c r="E39" s="17" t="s">
        <v>72</v>
      </c>
      <c r="F39" s="12">
        <v>168.36</v>
      </c>
      <c r="G39" s="12">
        <v>25</v>
      </c>
      <c r="H39" s="33">
        <f t="shared" si="0"/>
        <v>14.849132810643855</v>
      </c>
    </row>
    <row r="40" spans="1:8" ht="38.25" x14ac:dyDescent="0.25">
      <c r="A40" s="6" t="s">
        <v>113</v>
      </c>
      <c r="B40" s="16">
        <v>552</v>
      </c>
      <c r="C40" s="17" t="s">
        <v>22</v>
      </c>
      <c r="D40" s="17" t="s">
        <v>112</v>
      </c>
      <c r="E40" s="17"/>
      <c r="F40" s="12">
        <f>F41</f>
        <v>26</v>
      </c>
      <c r="G40" s="12">
        <f>G41</f>
        <v>26</v>
      </c>
      <c r="H40" s="33">
        <f t="shared" si="0"/>
        <v>100</v>
      </c>
    </row>
    <row r="41" spans="1:8" x14ac:dyDescent="0.25">
      <c r="A41" s="6" t="s">
        <v>122</v>
      </c>
      <c r="B41" s="16">
        <v>552</v>
      </c>
      <c r="C41" s="17" t="s">
        <v>22</v>
      </c>
      <c r="D41" s="17" t="s">
        <v>112</v>
      </c>
      <c r="E41" s="17" t="s">
        <v>121</v>
      </c>
      <c r="F41" s="12">
        <v>26</v>
      </c>
      <c r="G41" s="12">
        <v>26</v>
      </c>
      <c r="H41" s="33">
        <f t="shared" si="0"/>
        <v>100</v>
      </c>
    </row>
    <row r="42" spans="1:8" x14ac:dyDescent="0.25">
      <c r="A42" s="6" t="s">
        <v>24</v>
      </c>
      <c r="B42" s="16" t="s">
        <v>7</v>
      </c>
      <c r="C42" s="17" t="s">
        <v>25</v>
      </c>
      <c r="D42" s="17" t="s">
        <v>9</v>
      </c>
      <c r="E42" s="17" t="s">
        <v>9</v>
      </c>
      <c r="F42" s="24">
        <f>F43</f>
        <v>467.6</v>
      </c>
      <c r="G42" s="27">
        <v>467.6</v>
      </c>
      <c r="H42" s="33">
        <f t="shared" si="0"/>
        <v>100</v>
      </c>
    </row>
    <row r="43" spans="1:8" x14ac:dyDescent="0.25">
      <c r="A43" s="6" t="s">
        <v>26</v>
      </c>
      <c r="B43" s="16" t="s">
        <v>7</v>
      </c>
      <c r="C43" s="17" t="s">
        <v>27</v>
      </c>
      <c r="D43" s="17" t="s">
        <v>91</v>
      </c>
      <c r="E43" s="17" t="s">
        <v>9</v>
      </c>
      <c r="F43" s="25">
        <v>467.6</v>
      </c>
      <c r="G43" s="27">
        <v>467.6</v>
      </c>
      <c r="H43" s="33">
        <f t="shared" si="0"/>
        <v>100</v>
      </c>
    </row>
    <row r="44" spans="1:8" ht="42.75" customHeight="1" x14ac:dyDescent="0.25">
      <c r="A44" s="14" t="s">
        <v>75</v>
      </c>
      <c r="B44" s="16" t="s">
        <v>7</v>
      </c>
      <c r="C44" s="17" t="s">
        <v>27</v>
      </c>
      <c r="D44" s="17" t="s">
        <v>91</v>
      </c>
      <c r="E44" s="17" t="s">
        <v>74</v>
      </c>
      <c r="F44" s="45">
        <v>419.84</v>
      </c>
      <c r="G44" s="29">
        <v>419.84</v>
      </c>
      <c r="H44" s="33">
        <f t="shared" si="0"/>
        <v>100</v>
      </c>
    </row>
    <row r="45" spans="1:8" ht="25.5" x14ac:dyDescent="0.25">
      <c r="A45" s="6" t="s">
        <v>73</v>
      </c>
      <c r="B45" s="16" t="s">
        <v>7</v>
      </c>
      <c r="C45" s="17" t="s">
        <v>27</v>
      </c>
      <c r="D45" s="17" t="s">
        <v>91</v>
      </c>
      <c r="E45" s="17" t="s">
        <v>72</v>
      </c>
      <c r="F45" s="46">
        <v>47.76</v>
      </c>
      <c r="G45" s="28">
        <v>47.76</v>
      </c>
      <c r="H45" s="33">
        <f t="shared" si="0"/>
        <v>100</v>
      </c>
    </row>
    <row r="46" spans="1:8" ht="25.5" x14ac:dyDescent="0.25">
      <c r="A46" s="6" t="s">
        <v>28</v>
      </c>
      <c r="B46" s="16" t="s">
        <v>7</v>
      </c>
      <c r="C46" s="17" t="s">
        <v>29</v>
      </c>
      <c r="D46" s="17" t="s">
        <v>9</v>
      </c>
      <c r="E46" s="17" t="s">
        <v>9</v>
      </c>
      <c r="F46" s="12">
        <f>F47+F50</f>
        <v>119</v>
      </c>
      <c r="G46" s="12">
        <f>G47+G50</f>
        <v>81.02000000000001</v>
      </c>
      <c r="H46" s="33">
        <f t="shared" si="0"/>
        <v>68.084033613445385</v>
      </c>
    </row>
    <row r="47" spans="1:8" x14ac:dyDescent="0.25">
      <c r="A47" s="6" t="s">
        <v>30</v>
      </c>
      <c r="B47" s="16" t="s">
        <v>7</v>
      </c>
      <c r="C47" s="17" t="s">
        <v>31</v>
      </c>
      <c r="D47" s="17" t="s">
        <v>9</v>
      </c>
      <c r="E47" s="17" t="s">
        <v>9</v>
      </c>
      <c r="F47" s="12">
        <f>F48</f>
        <v>50</v>
      </c>
      <c r="G47" s="12">
        <f>G48</f>
        <v>41</v>
      </c>
      <c r="H47" s="33">
        <f t="shared" si="0"/>
        <v>82</v>
      </c>
    </row>
    <row r="48" spans="1:8" ht="38.25" x14ac:dyDescent="0.25">
      <c r="A48" s="6" t="s">
        <v>126</v>
      </c>
      <c r="B48" s="16" t="s">
        <v>7</v>
      </c>
      <c r="C48" s="17" t="s">
        <v>31</v>
      </c>
      <c r="D48" s="17" t="s">
        <v>120</v>
      </c>
      <c r="E48" s="17" t="s">
        <v>9</v>
      </c>
      <c r="F48" s="12">
        <f>F49</f>
        <v>50</v>
      </c>
      <c r="G48" s="12">
        <f>G49</f>
        <v>41</v>
      </c>
      <c r="H48" s="33">
        <f t="shared" si="0"/>
        <v>82</v>
      </c>
    </row>
    <row r="49" spans="1:8" ht="25.5" x14ac:dyDescent="0.25">
      <c r="A49" s="6" t="s">
        <v>73</v>
      </c>
      <c r="B49" s="16" t="s">
        <v>7</v>
      </c>
      <c r="C49" s="17" t="s">
        <v>31</v>
      </c>
      <c r="D49" s="17" t="s">
        <v>120</v>
      </c>
      <c r="E49" s="17" t="s">
        <v>72</v>
      </c>
      <c r="F49" s="12">
        <v>50</v>
      </c>
      <c r="G49" s="12">
        <v>41</v>
      </c>
      <c r="H49" s="33">
        <f t="shared" si="0"/>
        <v>82</v>
      </c>
    </row>
    <row r="50" spans="1:8" ht="25.5" x14ac:dyDescent="0.25">
      <c r="A50" s="6" t="s">
        <v>32</v>
      </c>
      <c r="B50" s="16" t="s">
        <v>7</v>
      </c>
      <c r="C50" s="17" t="s">
        <v>33</v>
      </c>
      <c r="D50" s="17" t="s">
        <v>9</v>
      </c>
      <c r="E50" s="17" t="s">
        <v>9</v>
      </c>
      <c r="F50" s="12">
        <f>F51</f>
        <v>69</v>
      </c>
      <c r="G50" s="12">
        <f>G51</f>
        <v>40.020000000000003</v>
      </c>
      <c r="H50" s="33">
        <f t="shared" si="0"/>
        <v>58.000000000000007</v>
      </c>
    </row>
    <row r="51" spans="1:8" ht="25.5" x14ac:dyDescent="0.25">
      <c r="A51" s="6" t="s">
        <v>127</v>
      </c>
      <c r="B51" s="16" t="s">
        <v>7</v>
      </c>
      <c r="C51" s="17" t="s">
        <v>33</v>
      </c>
      <c r="D51" s="17" t="s">
        <v>119</v>
      </c>
      <c r="E51" s="17" t="s">
        <v>9</v>
      </c>
      <c r="F51" s="12">
        <f>F52</f>
        <v>69</v>
      </c>
      <c r="G51" s="12">
        <f>G52</f>
        <v>40.020000000000003</v>
      </c>
      <c r="H51" s="33">
        <f t="shared" si="0"/>
        <v>58.000000000000007</v>
      </c>
    </row>
    <row r="52" spans="1:8" ht="25.5" x14ac:dyDescent="0.25">
      <c r="A52" s="6" t="s">
        <v>73</v>
      </c>
      <c r="B52" s="16" t="s">
        <v>7</v>
      </c>
      <c r="C52" s="17" t="s">
        <v>33</v>
      </c>
      <c r="D52" s="17" t="s">
        <v>119</v>
      </c>
      <c r="E52" s="17" t="s">
        <v>72</v>
      </c>
      <c r="F52" s="12">
        <v>69</v>
      </c>
      <c r="G52" s="12">
        <v>40.020000000000003</v>
      </c>
      <c r="H52" s="33">
        <f t="shared" si="0"/>
        <v>58.000000000000007</v>
      </c>
    </row>
    <row r="53" spans="1:8" x14ac:dyDescent="0.25">
      <c r="A53" s="6" t="s">
        <v>34</v>
      </c>
      <c r="B53" s="16" t="s">
        <v>7</v>
      </c>
      <c r="C53" s="17" t="s">
        <v>35</v>
      </c>
      <c r="D53" s="17" t="s">
        <v>9</v>
      </c>
      <c r="E53" s="17" t="s">
        <v>9</v>
      </c>
      <c r="F53" s="12">
        <f>F54+F61</f>
        <v>1853.8</v>
      </c>
      <c r="G53" s="12">
        <f>G54+G61</f>
        <v>1688.6467000000002</v>
      </c>
      <c r="H53" s="33">
        <f t="shared" si="0"/>
        <v>91.091093969144481</v>
      </c>
    </row>
    <row r="54" spans="1:8" x14ac:dyDescent="0.25">
      <c r="A54" s="6" t="s">
        <v>63</v>
      </c>
      <c r="B54" s="16" t="s">
        <v>7</v>
      </c>
      <c r="C54" s="17" t="s">
        <v>59</v>
      </c>
      <c r="D54" s="17"/>
      <c r="E54" s="17"/>
      <c r="F54" s="12">
        <f>+F55+F57+F59</f>
        <v>1727.3</v>
      </c>
      <c r="G54" s="12">
        <f>+G55+G57+G59</f>
        <v>1599.6597000000002</v>
      </c>
      <c r="H54" s="33">
        <f t="shared" si="0"/>
        <v>92.61041509870897</v>
      </c>
    </row>
    <row r="55" spans="1:8" ht="25.5" x14ac:dyDescent="0.25">
      <c r="A55" s="6" t="s">
        <v>114</v>
      </c>
      <c r="B55" s="16" t="s">
        <v>7</v>
      </c>
      <c r="C55" s="17" t="s">
        <v>59</v>
      </c>
      <c r="D55" s="17" t="s">
        <v>93</v>
      </c>
      <c r="E55" s="17"/>
      <c r="F55" s="12">
        <f>F56</f>
        <v>284.8</v>
      </c>
      <c r="G55" s="12">
        <f>G56</f>
        <v>229.70191</v>
      </c>
      <c r="H55" s="33">
        <f t="shared" si="0"/>
        <v>80.653760533707867</v>
      </c>
    </row>
    <row r="56" spans="1:8" ht="25.5" x14ac:dyDescent="0.25">
      <c r="A56" s="6" t="s">
        <v>73</v>
      </c>
      <c r="B56" s="16" t="s">
        <v>7</v>
      </c>
      <c r="C56" s="17" t="s">
        <v>59</v>
      </c>
      <c r="D56" s="17" t="s">
        <v>93</v>
      </c>
      <c r="E56" s="17" t="s">
        <v>72</v>
      </c>
      <c r="F56" s="12">
        <f>342.1-57.3</f>
        <v>284.8</v>
      </c>
      <c r="G56" s="12">
        <v>229.70191</v>
      </c>
      <c r="H56" s="33">
        <f t="shared" si="0"/>
        <v>80.653760533707867</v>
      </c>
    </row>
    <row r="57" spans="1:8" ht="25.5" x14ac:dyDescent="0.25">
      <c r="A57" s="6" t="s">
        <v>128</v>
      </c>
      <c r="B57" s="16" t="s">
        <v>7</v>
      </c>
      <c r="C57" s="17" t="s">
        <v>59</v>
      </c>
      <c r="D57" s="17" t="s">
        <v>94</v>
      </c>
      <c r="E57" s="17"/>
      <c r="F57" s="12">
        <f>F58</f>
        <v>601.5</v>
      </c>
      <c r="G57" s="12">
        <f>G58</f>
        <v>578.07317</v>
      </c>
      <c r="H57" s="33">
        <f t="shared" si="0"/>
        <v>96.105265170407321</v>
      </c>
    </row>
    <row r="58" spans="1:8" ht="25.5" x14ac:dyDescent="0.25">
      <c r="A58" s="6" t="s">
        <v>73</v>
      </c>
      <c r="B58" s="16" t="s">
        <v>7</v>
      </c>
      <c r="C58" s="17" t="s">
        <v>59</v>
      </c>
      <c r="D58" s="17" t="s">
        <v>94</v>
      </c>
      <c r="E58" s="17" t="s">
        <v>72</v>
      </c>
      <c r="F58" s="12">
        <f>465.7+35.8+100</f>
        <v>601.5</v>
      </c>
      <c r="G58" s="12">
        <v>578.07317</v>
      </c>
      <c r="H58" s="33">
        <f t="shared" si="0"/>
        <v>96.105265170407321</v>
      </c>
    </row>
    <row r="59" spans="1:8" ht="25.5" x14ac:dyDescent="0.25">
      <c r="A59" s="6" t="s">
        <v>129</v>
      </c>
      <c r="B59" s="16" t="s">
        <v>7</v>
      </c>
      <c r="C59" s="17" t="s">
        <v>59</v>
      </c>
      <c r="D59" s="17" t="s">
        <v>92</v>
      </c>
      <c r="E59" s="17"/>
      <c r="F59" s="12">
        <f>F60</f>
        <v>841</v>
      </c>
      <c r="G59" s="12">
        <f>G60</f>
        <v>791.88462000000004</v>
      </c>
      <c r="H59" s="33">
        <f t="shared" si="0"/>
        <v>94.159883472057089</v>
      </c>
    </row>
    <row r="60" spans="1:8" ht="25.5" x14ac:dyDescent="0.25">
      <c r="A60" s="6" t="s">
        <v>73</v>
      </c>
      <c r="B60" s="16" t="s">
        <v>7</v>
      </c>
      <c r="C60" s="17" t="s">
        <v>59</v>
      </c>
      <c r="D60" s="17" t="s">
        <v>92</v>
      </c>
      <c r="E60" s="17" t="s">
        <v>72</v>
      </c>
      <c r="F60" s="12">
        <f>100+741</f>
        <v>841</v>
      </c>
      <c r="G60" s="12">
        <v>791.88462000000004</v>
      </c>
      <c r="H60" s="33">
        <f t="shared" si="0"/>
        <v>94.159883472057089</v>
      </c>
    </row>
    <row r="61" spans="1:8" x14ac:dyDescent="0.25">
      <c r="A61" s="6" t="s">
        <v>36</v>
      </c>
      <c r="B61" s="16" t="s">
        <v>7</v>
      </c>
      <c r="C61" s="17" t="s">
        <v>37</v>
      </c>
      <c r="D61" s="17"/>
      <c r="E61" s="17" t="s">
        <v>9</v>
      </c>
      <c r="F61" s="12">
        <f>F62+F64</f>
        <v>126.5</v>
      </c>
      <c r="G61" s="12">
        <f>G62+G64</f>
        <v>88.986999999999995</v>
      </c>
      <c r="H61" s="33">
        <f t="shared" si="0"/>
        <v>70.345454545454544</v>
      </c>
    </row>
    <row r="62" spans="1:8" ht="25.5" x14ac:dyDescent="0.25">
      <c r="A62" s="6" t="s">
        <v>38</v>
      </c>
      <c r="B62" s="16" t="s">
        <v>7</v>
      </c>
      <c r="C62" s="17" t="s">
        <v>37</v>
      </c>
      <c r="D62" s="17" t="s">
        <v>95</v>
      </c>
      <c r="E62" s="17" t="s">
        <v>9</v>
      </c>
      <c r="F62" s="12">
        <f>F63</f>
        <v>77.72</v>
      </c>
      <c r="G62" s="12">
        <f>G63</f>
        <v>77.72</v>
      </c>
      <c r="H62" s="33">
        <f t="shared" si="0"/>
        <v>100</v>
      </c>
    </row>
    <row r="63" spans="1:8" x14ac:dyDescent="0.25">
      <c r="A63" s="6" t="s">
        <v>122</v>
      </c>
      <c r="B63" s="16" t="s">
        <v>7</v>
      </c>
      <c r="C63" s="17" t="s">
        <v>37</v>
      </c>
      <c r="D63" s="17" t="s">
        <v>95</v>
      </c>
      <c r="E63" s="17" t="s">
        <v>121</v>
      </c>
      <c r="F63" s="12">
        <v>77.72</v>
      </c>
      <c r="G63" s="12">
        <v>77.72</v>
      </c>
      <c r="H63" s="33">
        <f t="shared" si="0"/>
        <v>100</v>
      </c>
    </row>
    <row r="64" spans="1:8" x14ac:dyDescent="0.25">
      <c r="A64" s="6" t="s">
        <v>36</v>
      </c>
      <c r="B64" s="16" t="s">
        <v>7</v>
      </c>
      <c r="C64" s="17" t="s">
        <v>37</v>
      </c>
      <c r="D64" s="17"/>
      <c r="E64" s="17" t="s">
        <v>9</v>
      </c>
      <c r="F64" s="12">
        <f>F65</f>
        <v>48.78</v>
      </c>
      <c r="G64" s="12">
        <f>G65</f>
        <v>11.266999999999999</v>
      </c>
      <c r="H64" s="33">
        <f t="shared" si="0"/>
        <v>23.097580975809755</v>
      </c>
    </row>
    <row r="65" spans="1:8" ht="25.5" x14ac:dyDescent="0.25">
      <c r="A65" s="6" t="s">
        <v>144</v>
      </c>
      <c r="B65" s="16" t="s">
        <v>7</v>
      </c>
      <c r="C65" s="17" t="s">
        <v>37</v>
      </c>
      <c r="D65" s="17" t="s">
        <v>133</v>
      </c>
      <c r="E65" s="17" t="s">
        <v>9</v>
      </c>
      <c r="F65" s="12">
        <f>F66</f>
        <v>48.78</v>
      </c>
      <c r="G65" s="12">
        <f>G66</f>
        <v>11.266999999999999</v>
      </c>
      <c r="H65" s="33">
        <f t="shared" si="0"/>
        <v>23.097580975809755</v>
      </c>
    </row>
    <row r="66" spans="1:8" ht="25.5" x14ac:dyDescent="0.25">
      <c r="A66" s="6" t="s">
        <v>73</v>
      </c>
      <c r="B66" s="16" t="s">
        <v>7</v>
      </c>
      <c r="C66" s="17" t="s">
        <v>37</v>
      </c>
      <c r="D66" s="17" t="s">
        <v>133</v>
      </c>
      <c r="E66" s="17" t="s">
        <v>72</v>
      </c>
      <c r="F66" s="12">
        <v>48.78</v>
      </c>
      <c r="G66" s="12">
        <v>11.266999999999999</v>
      </c>
      <c r="H66" s="33">
        <f t="shared" si="0"/>
        <v>23.097580975809755</v>
      </c>
    </row>
    <row r="67" spans="1:8" x14ac:dyDescent="0.25">
      <c r="A67" s="6" t="s">
        <v>39</v>
      </c>
      <c r="B67" s="16" t="s">
        <v>7</v>
      </c>
      <c r="C67" s="17" t="s">
        <v>40</v>
      </c>
      <c r="D67" s="17"/>
      <c r="E67" s="17" t="s">
        <v>9</v>
      </c>
      <c r="F67" s="15">
        <f>F68+F71</f>
        <v>2284.4192400000002</v>
      </c>
      <c r="G67" s="15">
        <f>G68+G71</f>
        <v>2069.5266300000003</v>
      </c>
      <c r="H67" s="33">
        <f t="shared" si="0"/>
        <v>90.593118538084099</v>
      </c>
    </row>
    <row r="68" spans="1:8" x14ac:dyDescent="0.25">
      <c r="A68" s="6" t="s">
        <v>41</v>
      </c>
      <c r="B68" s="16" t="s">
        <v>7</v>
      </c>
      <c r="C68" s="17" t="s">
        <v>42</v>
      </c>
      <c r="D68" s="17" t="s">
        <v>96</v>
      </c>
      <c r="E68" s="17"/>
      <c r="F68" s="15">
        <f>F69</f>
        <v>68.058999999999997</v>
      </c>
      <c r="G68" s="15">
        <f>G69</f>
        <v>20.024699999999999</v>
      </c>
      <c r="H68" s="33">
        <f t="shared" si="0"/>
        <v>29.422559837787805</v>
      </c>
    </row>
    <row r="69" spans="1:8" ht="25.5" x14ac:dyDescent="0.25">
      <c r="A69" s="6" t="s">
        <v>60</v>
      </c>
      <c r="B69" s="16" t="s">
        <v>7</v>
      </c>
      <c r="C69" s="17" t="s">
        <v>42</v>
      </c>
      <c r="D69" s="17" t="s">
        <v>96</v>
      </c>
      <c r="E69" s="17" t="s">
        <v>9</v>
      </c>
      <c r="F69" s="15">
        <f>F70</f>
        <v>68.058999999999997</v>
      </c>
      <c r="G69" s="15">
        <f>G70</f>
        <v>20.024699999999999</v>
      </c>
      <c r="H69" s="33">
        <f t="shared" si="0"/>
        <v>29.422559837787805</v>
      </c>
    </row>
    <row r="70" spans="1:8" ht="25.5" x14ac:dyDescent="0.25">
      <c r="A70" s="6" t="s">
        <v>73</v>
      </c>
      <c r="B70" s="16" t="s">
        <v>7</v>
      </c>
      <c r="C70" s="17" t="s">
        <v>42</v>
      </c>
      <c r="D70" s="17" t="s">
        <v>96</v>
      </c>
      <c r="E70" s="17" t="s">
        <v>72</v>
      </c>
      <c r="F70" s="15">
        <v>68.058999999999997</v>
      </c>
      <c r="G70" s="15">
        <v>20.024699999999999</v>
      </c>
      <c r="H70" s="33">
        <f t="shared" si="0"/>
        <v>29.422559837787805</v>
      </c>
    </row>
    <row r="71" spans="1:8" x14ac:dyDescent="0.25">
      <c r="A71" s="6" t="s">
        <v>43</v>
      </c>
      <c r="B71" s="16" t="s">
        <v>7</v>
      </c>
      <c r="C71" s="17" t="s">
        <v>44</v>
      </c>
      <c r="D71" s="17"/>
      <c r="E71" s="17" t="s">
        <v>9</v>
      </c>
      <c r="F71" s="15">
        <f>F72+F74+F76+F78+F82+F80</f>
        <v>2216.36024</v>
      </c>
      <c r="G71" s="15">
        <f>G72+G74+G76+G78+G82+G80</f>
        <v>2049.5019300000004</v>
      </c>
      <c r="H71" s="33">
        <f t="shared" si="0"/>
        <v>92.471516724194629</v>
      </c>
    </row>
    <row r="72" spans="1:8" x14ac:dyDescent="0.25">
      <c r="A72" s="6" t="s">
        <v>98</v>
      </c>
      <c r="B72" s="16" t="s">
        <v>7</v>
      </c>
      <c r="C72" s="17" t="s">
        <v>44</v>
      </c>
      <c r="D72" s="17" t="s">
        <v>97</v>
      </c>
      <c r="E72" s="17" t="s">
        <v>9</v>
      </c>
      <c r="F72" s="12">
        <f>F73</f>
        <v>855.1</v>
      </c>
      <c r="G72" s="12">
        <f>G73</f>
        <v>789.59101999999996</v>
      </c>
      <c r="H72" s="33">
        <f t="shared" si="0"/>
        <v>92.339027014384271</v>
      </c>
    </row>
    <row r="73" spans="1:8" ht="25.5" x14ac:dyDescent="0.25">
      <c r="A73" s="6" t="s">
        <v>73</v>
      </c>
      <c r="B73" s="16" t="s">
        <v>7</v>
      </c>
      <c r="C73" s="17" t="s">
        <v>44</v>
      </c>
      <c r="D73" s="17" t="s">
        <v>97</v>
      </c>
      <c r="E73" s="17" t="s">
        <v>72</v>
      </c>
      <c r="F73" s="12">
        <v>855.1</v>
      </c>
      <c r="G73" s="12">
        <v>789.59101999999996</v>
      </c>
      <c r="H73" s="33">
        <f t="shared" si="0"/>
        <v>92.339027014384271</v>
      </c>
    </row>
    <row r="74" spans="1:8" x14ac:dyDescent="0.25">
      <c r="A74" s="6" t="s">
        <v>45</v>
      </c>
      <c r="B74" s="16" t="s">
        <v>7</v>
      </c>
      <c r="C74" s="17" t="s">
        <v>44</v>
      </c>
      <c r="D74" s="17" t="s">
        <v>99</v>
      </c>
      <c r="E74" s="17" t="s">
        <v>9</v>
      </c>
      <c r="F74" s="12">
        <f>F75</f>
        <v>98</v>
      </c>
      <c r="G74" s="12">
        <f>G75</f>
        <v>93.4786</v>
      </c>
      <c r="H74" s="33">
        <f t="shared" si="0"/>
        <v>95.386326530612237</v>
      </c>
    </row>
    <row r="75" spans="1:8" ht="25.5" x14ac:dyDescent="0.25">
      <c r="A75" s="6" t="s">
        <v>73</v>
      </c>
      <c r="B75" s="16" t="s">
        <v>7</v>
      </c>
      <c r="C75" s="17" t="s">
        <v>44</v>
      </c>
      <c r="D75" s="17" t="s">
        <v>99</v>
      </c>
      <c r="E75" s="17" t="s">
        <v>72</v>
      </c>
      <c r="F75" s="12">
        <v>98</v>
      </c>
      <c r="G75" s="12">
        <v>93.4786</v>
      </c>
      <c r="H75" s="33">
        <f t="shared" si="0"/>
        <v>95.386326530612237</v>
      </c>
    </row>
    <row r="76" spans="1:8" x14ac:dyDescent="0.25">
      <c r="A76" s="6" t="s">
        <v>46</v>
      </c>
      <c r="B76" s="16" t="s">
        <v>7</v>
      </c>
      <c r="C76" s="17" t="s">
        <v>44</v>
      </c>
      <c r="D76" s="17" t="s">
        <v>100</v>
      </c>
      <c r="E76" s="17" t="s">
        <v>9</v>
      </c>
      <c r="F76" s="12">
        <f>F77</f>
        <v>175</v>
      </c>
      <c r="G76" s="12">
        <f>G77</f>
        <v>150.12110000000001</v>
      </c>
      <c r="H76" s="33">
        <f t="shared" si="0"/>
        <v>85.783485714285717</v>
      </c>
    </row>
    <row r="77" spans="1:8" ht="25.5" x14ac:dyDescent="0.25">
      <c r="A77" s="6" t="s">
        <v>73</v>
      </c>
      <c r="B77" s="16" t="s">
        <v>7</v>
      </c>
      <c r="C77" s="17" t="s">
        <v>44</v>
      </c>
      <c r="D77" s="17" t="s">
        <v>100</v>
      </c>
      <c r="E77" s="17" t="s">
        <v>72</v>
      </c>
      <c r="F77" s="12">
        <v>175</v>
      </c>
      <c r="G77" s="12">
        <v>150.12110000000001</v>
      </c>
      <c r="H77" s="33">
        <f t="shared" ref="H77:H107" si="1">G77/F77*100</f>
        <v>85.783485714285717</v>
      </c>
    </row>
    <row r="78" spans="1:8" x14ac:dyDescent="0.25">
      <c r="A78" s="6" t="s">
        <v>47</v>
      </c>
      <c r="B78" s="16" t="s">
        <v>7</v>
      </c>
      <c r="C78" s="17" t="s">
        <v>44</v>
      </c>
      <c r="D78" s="17" t="s">
        <v>101</v>
      </c>
      <c r="E78" s="17" t="s">
        <v>9</v>
      </c>
      <c r="F78" s="12">
        <f>F79</f>
        <v>762.56999999999994</v>
      </c>
      <c r="G78" s="12">
        <f>G79</f>
        <v>695.92097000000001</v>
      </c>
      <c r="H78" s="33">
        <f t="shared" si="1"/>
        <v>91.259945972173057</v>
      </c>
    </row>
    <row r="79" spans="1:8" ht="25.5" x14ac:dyDescent="0.25">
      <c r="A79" s="6" t="s">
        <v>73</v>
      </c>
      <c r="B79" s="16" t="s">
        <v>7</v>
      </c>
      <c r="C79" s="17" t="s">
        <v>44</v>
      </c>
      <c r="D79" s="17" t="s">
        <v>101</v>
      </c>
      <c r="E79" s="17" t="s">
        <v>72</v>
      </c>
      <c r="F79" s="12">
        <f>701.4+31.17+30</f>
        <v>762.56999999999994</v>
      </c>
      <c r="G79" s="12">
        <v>695.92097000000001</v>
      </c>
      <c r="H79" s="33">
        <f t="shared" si="1"/>
        <v>91.259945972173057</v>
      </c>
    </row>
    <row r="80" spans="1:8" ht="25.5" x14ac:dyDescent="0.25">
      <c r="A80" s="6" t="s">
        <v>139</v>
      </c>
      <c r="B80" s="16">
        <v>552</v>
      </c>
      <c r="C80" s="17" t="s">
        <v>44</v>
      </c>
      <c r="D80" s="17" t="s">
        <v>138</v>
      </c>
      <c r="E80" s="17"/>
      <c r="F80" s="15">
        <f>F81</f>
        <v>52.870240000000003</v>
      </c>
      <c r="G80" s="15">
        <f>G81</f>
        <v>52.870240000000003</v>
      </c>
      <c r="H80" s="33">
        <f t="shared" si="1"/>
        <v>100</v>
      </c>
    </row>
    <row r="81" spans="1:8" ht="25.5" x14ac:dyDescent="0.25">
      <c r="A81" s="6" t="s">
        <v>73</v>
      </c>
      <c r="B81" s="16">
        <v>552</v>
      </c>
      <c r="C81" s="17" t="s">
        <v>44</v>
      </c>
      <c r="D81" s="17" t="s">
        <v>138</v>
      </c>
      <c r="E81" s="17" t="s">
        <v>72</v>
      </c>
      <c r="F81" s="15">
        <f>50.84742+2.02282</f>
        <v>52.870240000000003</v>
      </c>
      <c r="G81" s="15">
        <v>52.870240000000003</v>
      </c>
      <c r="H81" s="33">
        <f t="shared" si="1"/>
        <v>100</v>
      </c>
    </row>
    <row r="82" spans="1:8" ht="38.25" x14ac:dyDescent="0.25">
      <c r="A82" s="6" t="s">
        <v>130</v>
      </c>
      <c r="B82" s="16" t="s">
        <v>7</v>
      </c>
      <c r="C82" s="17" t="s">
        <v>44</v>
      </c>
      <c r="D82" s="17" t="s">
        <v>109</v>
      </c>
      <c r="E82" s="17" t="s">
        <v>9</v>
      </c>
      <c r="F82" s="12">
        <f>F83</f>
        <v>272.82</v>
      </c>
      <c r="G82" s="12">
        <f>G83</f>
        <v>267.52</v>
      </c>
      <c r="H82" s="33">
        <f t="shared" si="1"/>
        <v>98.057327175427019</v>
      </c>
    </row>
    <row r="83" spans="1:8" ht="25.5" x14ac:dyDescent="0.25">
      <c r="A83" s="6" t="s">
        <v>73</v>
      </c>
      <c r="B83" s="16" t="s">
        <v>7</v>
      </c>
      <c r="C83" s="17" t="s">
        <v>44</v>
      </c>
      <c r="D83" s="17" t="s">
        <v>109</v>
      </c>
      <c r="E83" s="17" t="s">
        <v>72</v>
      </c>
      <c r="F83" s="12">
        <f>92+82.02+98.8</f>
        <v>272.82</v>
      </c>
      <c r="G83" s="12">
        <v>267.52</v>
      </c>
      <c r="H83" s="33">
        <f t="shared" si="1"/>
        <v>98.057327175427019</v>
      </c>
    </row>
    <row r="84" spans="1:8" x14ac:dyDescent="0.25">
      <c r="A84" s="6" t="s">
        <v>64</v>
      </c>
      <c r="B84" s="16" t="s">
        <v>7</v>
      </c>
      <c r="C84" s="17" t="s">
        <v>48</v>
      </c>
      <c r="D84" s="17" t="s">
        <v>9</v>
      </c>
      <c r="E84" s="17" t="s">
        <v>9</v>
      </c>
      <c r="F84" s="15">
        <f>F85</f>
        <v>12313.708000000001</v>
      </c>
      <c r="G84" s="15">
        <f>G85</f>
        <v>12302.406500000001</v>
      </c>
      <c r="H84" s="33">
        <f t="shared" si="1"/>
        <v>99.908220172185352</v>
      </c>
    </row>
    <row r="85" spans="1:8" x14ac:dyDescent="0.25">
      <c r="A85" s="6" t="s">
        <v>49</v>
      </c>
      <c r="B85" s="16" t="s">
        <v>7</v>
      </c>
      <c r="C85" s="17" t="s">
        <v>50</v>
      </c>
      <c r="D85" s="17"/>
      <c r="E85" s="17" t="s">
        <v>9</v>
      </c>
      <c r="F85" s="15">
        <f>F89+F93+F94+F96+F87+F91</f>
        <v>12313.708000000001</v>
      </c>
      <c r="G85" s="15">
        <f>G89+G93+G94+G96+G87+G91</f>
        <v>12302.406500000001</v>
      </c>
      <c r="H85" s="33">
        <f t="shared" si="1"/>
        <v>99.908220172185352</v>
      </c>
    </row>
    <row r="86" spans="1:8" ht="39" x14ac:dyDescent="0.25">
      <c r="A86" s="14" t="s">
        <v>137</v>
      </c>
      <c r="B86" s="16" t="s">
        <v>7</v>
      </c>
      <c r="C86" s="17" t="s">
        <v>50</v>
      </c>
      <c r="D86" s="17" t="s">
        <v>135</v>
      </c>
      <c r="E86" s="17"/>
      <c r="F86" s="12">
        <f>F87</f>
        <v>391.29999999999995</v>
      </c>
      <c r="G86" s="12">
        <f>G87</f>
        <v>391.29999999999995</v>
      </c>
      <c r="H86" s="33">
        <f t="shared" si="1"/>
        <v>100</v>
      </c>
    </row>
    <row r="87" spans="1:8" ht="51.75" x14ac:dyDescent="0.25">
      <c r="A87" s="14" t="s">
        <v>78</v>
      </c>
      <c r="B87" s="16" t="s">
        <v>7</v>
      </c>
      <c r="C87" s="17" t="s">
        <v>50</v>
      </c>
      <c r="D87" s="17" t="s">
        <v>135</v>
      </c>
      <c r="E87" s="17" t="s">
        <v>76</v>
      </c>
      <c r="F87" s="22">
        <f>130.92+231.5+28.88</f>
        <v>391.29999999999995</v>
      </c>
      <c r="G87" s="22">
        <f>130.92+231.5+28.88</f>
        <v>391.29999999999995</v>
      </c>
      <c r="H87" s="33">
        <f t="shared" si="1"/>
        <v>100</v>
      </c>
    </row>
    <row r="88" spans="1:8" ht="25.5" x14ac:dyDescent="0.25">
      <c r="A88" s="6" t="s">
        <v>136</v>
      </c>
      <c r="B88" s="16" t="s">
        <v>7</v>
      </c>
      <c r="C88" s="17" t="s">
        <v>50</v>
      </c>
      <c r="D88" s="17" t="s">
        <v>102</v>
      </c>
      <c r="E88" s="17"/>
      <c r="F88" s="12">
        <f>F89</f>
        <v>11487.16</v>
      </c>
      <c r="G88" s="12">
        <f>G89</f>
        <v>11487.16</v>
      </c>
      <c r="H88" s="33">
        <f t="shared" si="1"/>
        <v>100</v>
      </c>
    </row>
    <row r="89" spans="1:8" ht="53.25" customHeight="1" x14ac:dyDescent="0.25">
      <c r="A89" s="19" t="s">
        <v>78</v>
      </c>
      <c r="B89" s="16" t="s">
        <v>7</v>
      </c>
      <c r="C89" s="17" t="s">
        <v>50</v>
      </c>
      <c r="D89" s="17" t="s">
        <v>102</v>
      </c>
      <c r="E89" s="17" t="s">
        <v>76</v>
      </c>
      <c r="F89" s="12">
        <f>11886.4-227-28.88-143.36</f>
        <v>11487.16</v>
      </c>
      <c r="G89" s="12">
        <f>11886.4-227-28.88-143.36</f>
        <v>11487.16</v>
      </c>
      <c r="H89" s="33">
        <f t="shared" si="1"/>
        <v>100</v>
      </c>
    </row>
    <row r="90" spans="1:8" ht="53.25" customHeight="1" x14ac:dyDescent="0.25">
      <c r="A90" s="19" t="s">
        <v>141</v>
      </c>
      <c r="B90" s="16">
        <v>552</v>
      </c>
      <c r="C90" s="17" t="s">
        <v>50</v>
      </c>
      <c r="D90" s="17" t="s">
        <v>140</v>
      </c>
      <c r="E90" s="17"/>
      <c r="F90" s="12">
        <f>F91</f>
        <v>300</v>
      </c>
      <c r="G90" s="12">
        <f>G91</f>
        <v>300</v>
      </c>
      <c r="H90" s="33">
        <f t="shared" si="1"/>
        <v>100</v>
      </c>
    </row>
    <row r="91" spans="1:8" ht="24.75" customHeight="1" x14ac:dyDescent="0.25">
      <c r="A91" s="19" t="s">
        <v>79</v>
      </c>
      <c r="B91" s="16" t="s">
        <v>7</v>
      </c>
      <c r="C91" s="17" t="s">
        <v>50</v>
      </c>
      <c r="D91" s="17" t="s">
        <v>140</v>
      </c>
      <c r="E91" s="17" t="s">
        <v>77</v>
      </c>
      <c r="F91" s="12">
        <v>300</v>
      </c>
      <c r="G91" s="12">
        <v>300</v>
      </c>
      <c r="H91" s="33">
        <f t="shared" si="1"/>
        <v>100</v>
      </c>
    </row>
    <row r="92" spans="1:8" ht="54.75" customHeight="1" x14ac:dyDescent="0.25">
      <c r="A92" s="19" t="s">
        <v>142</v>
      </c>
      <c r="B92" s="16" t="s">
        <v>7</v>
      </c>
      <c r="C92" s="17" t="s">
        <v>50</v>
      </c>
      <c r="D92" s="17" t="s">
        <v>103</v>
      </c>
      <c r="E92" s="17" t="s">
        <v>77</v>
      </c>
      <c r="F92" s="12">
        <f>F93</f>
        <v>3.03</v>
      </c>
      <c r="G92" s="12">
        <f>G93</f>
        <v>3.03</v>
      </c>
      <c r="H92" s="33">
        <f t="shared" si="1"/>
        <v>100</v>
      </c>
    </row>
    <row r="93" spans="1:8" x14ac:dyDescent="0.25">
      <c r="A93" s="6" t="s">
        <v>79</v>
      </c>
      <c r="B93" s="16" t="s">
        <v>7</v>
      </c>
      <c r="C93" s="17" t="s">
        <v>50</v>
      </c>
      <c r="D93" s="17" t="s">
        <v>103</v>
      </c>
      <c r="E93" s="17" t="s">
        <v>77</v>
      </c>
      <c r="F93" s="12">
        <f>6-2.97</f>
        <v>3.03</v>
      </c>
      <c r="G93" s="12">
        <f>6-2.97</f>
        <v>3.03</v>
      </c>
      <c r="H93" s="33">
        <f t="shared" si="1"/>
        <v>100</v>
      </c>
    </row>
    <row r="94" spans="1:8" ht="25.5" x14ac:dyDescent="0.25">
      <c r="A94" s="6" t="s">
        <v>80</v>
      </c>
      <c r="B94" s="16" t="s">
        <v>7</v>
      </c>
      <c r="C94" s="17" t="s">
        <v>50</v>
      </c>
      <c r="D94" s="17" t="s">
        <v>104</v>
      </c>
      <c r="E94" s="17" t="s">
        <v>9</v>
      </c>
      <c r="F94" s="12">
        <f>F95</f>
        <v>8</v>
      </c>
      <c r="G94" s="12">
        <f>G95</f>
        <v>6.1994999999999996</v>
      </c>
      <c r="H94" s="33">
        <f t="shared" si="1"/>
        <v>77.493749999999991</v>
      </c>
    </row>
    <row r="95" spans="1:8" ht="25.5" x14ac:dyDescent="0.25">
      <c r="A95" s="6" t="s">
        <v>73</v>
      </c>
      <c r="B95" s="16" t="s">
        <v>7</v>
      </c>
      <c r="C95" s="17" t="s">
        <v>50</v>
      </c>
      <c r="D95" s="17" t="s">
        <v>104</v>
      </c>
      <c r="E95" s="17" t="s">
        <v>72</v>
      </c>
      <c r="F95" s="12">
        <v>8</v>
      </c>
      <c r="G95" s="12">
        <v>6.1994999999999996</v>
      </c>
      <c r="H95" s="33">
        <f t="shared" si="1"/>
        <v>77.493749999999991</v>
      </c>
    </row>
    <row r="96" spans="1:8" ht="25.5" x14ac:dyDescent="0.25">
      <c r="A96" s="6" t="s">
        <v>81</v>
      </c>
      <c r="B96" s="16" t="s">
        <v>7</v>
      </c>
      <c r="C96" s="17" t="s">
        <v>50</v>
      </c>
      <c r="D96" s="17" t="s">
        <v>105</v>
      </c>
      <c r="E96" s="17"/>
      <c r="F96" s="15">
        <f>F97</f>
        <v>124.218</v>
      </c>
      <c r="G96" s="15">
        <f>G97</f>
        <v>114.717</v>
      </c>
      <c r="H96" s="33">
        <f t="shared" si="1"/>
        <v>92.351350045887074</v>
      </c>
    </row>
    <row r="97" spans="1:8" ht="25.5" x14ac:dyDescent="0.25">
      <c r="A97" s="6" t="s">
        <v>73</v>
      </c>
      <c r="B97" s="16" t="s">
        <v>7</v>
      </c>
      <c r="C97" s="17" t="s">
        <v>50</v>
      </c>
      <c r="D97" s="17" t="s">
        <v>105</v>
      </c>
      <c r="E97" s="17" t="s">
        <v>72</v>
      </c>
      <c r="F97" s="15">
        <v>124.218</v>
      </c>
      <c r="G97" s="15">
        <v>114.717</v>
      </c>
      <c r="H97" s="33">
        <f t="shared" si="1"/>
        <v>92.351350045887074</v>
      </c>
    </row>
    <row r="98" spans="1:8" x14ac:dyDescent="0.25">
      <c r="A98" s="6" t="s">
        <v>51</v>
      </c>
      <c r="B98" s="16" t="s">
        <v>7</v>
      </c>
      <c r="C98" s="17" t="s">
        <v>52</v>
      </c>
      <c r="D98" s="17" t="s">
        <v>9</v>
      </c>
      <c r="E98" s="17" t="s">
        <v>9</v>
      </c>
      <c r="F98" s="15">
        <f>F99</f>
        <v>29.286000000000001</v>
      </c>
      <c r="G98" s="15">
        <f>G99</f>
        <v>29.286000000000001</v>
      </c>
      <c r="H98" s="33">
        <f t="shared" si="1"/>
        <v>100</v>
      </c>
    </row>
    <row r="99" spans="1:8" x14ac:dyDescent="0.25">
      <c r="A99" s="6" t="s">
        <v>53</v>
      </c>
      <c r="B99" s="16" t="s">
        <v>7</v>
      </c>
      <c r="C99" s="17" t="s">
        <v>54</v>
      </c>
      <c r="D99" s="17"/>
      <c r="E99" s="17"/>
      <c r="F99" s="15">
        <f>F102+F100</f>
        <v>29.286000000000001</v>
      </c>
      <c r="G99" s="15">
        <f>G102+G100</f>
        <v>29.286000000000001</v>
      </c>
      <c r="H99" s="33">
        <f t="shared" si="1"/>
        <v>100</v>
      </c>
    </row>
    <row r="100" spans="1:8" ht="38.25" x14ac:dyDescent="0.25">
      <c r="A100" s="6" t="s">
        <v>111</v>
      </c>
      <c r="B100" s="16" t="s">
        <v>7</v>
      </c>
      <c r="C100" s="17" t="s">
        <v>54</v>
      </c>
      <c r="D100" s="17" t="s">
        <v>107</v>
      </c>
      <c r="E100" s="17" t="s">
        <v>9</v>
      </c>
      <c r="F100" s="15">
        <f>F101</f>
        <v>9.2859999999999996</v>
      </c>
      <c r="G100" s="15">
        <f>G101</f>
        <v>9.2859999999999996</v>
      </c>
      <c r="H100" s="33">
        <f t="shared" si="1"/>
        <v>100</v>
      </c>
    </row>
    <row r="101" spans="1:8" ht="25.5" x14ac:dyDescent="0.25">
      <c r="A101" s="6" t="s">
        <v>73</v>
      </c>
      <c r="B101" s="16" t="s">
        <v>7</v>
      </c>
      <c r="C101" s="17" t="s">
        <v>54</v>
      </c>
      <c r="D101" s="17" t="s">
        <v>107</v>
      </c>
      <c r="E101" s="17" t="s">
        <v>72</v>
      </c>
      <c r="F101" s="15">
        <v>9.2859999999999996</v>
      </c>
      <c r="G101" s="15">
        <v>9.2859999999999996</v>
      </c>
      <c r="H101" s="33">
        <f t="shared" si="1"/>
        <v>100</v>
      </c>
    </row>
    <row r="102" spans="1:8" ht="38.25" x14ac:dyDescent="0.25">
      <c r="A102" s="6" t="s">
        <v>61</v>
      </c>
      <c r="B102" s="16" t="s">
        <v>7</v>
      </c>
      <c r="C102" s="17" t="s">
        <v>54</v>
      </c>
      <c r="D102" s="17" t="s">
        <v>106</v>
      </c>
      <c r="E102" s="17" t="s">
        <v>9</v>
      </c>
      <c r="F102" s="12">
        <f>F103</f>
        <v>20</v>
      </c>
      <c r="G102" s="12">
        <f>G103</f>
        <v>20</v>
      </c>
      <c r="H102" s="33">
        <f t="shared" si="1"/>
        <v>100</v>
      </c>
    </row>
    <row r="103" spans="1:8" ht="25.5" x14ac:dyDescent="0.25">
      <c r="A103" s="6" t="s">
        <v>73</v>
      </c>
      <c r="B103" s="16" t="s">
        <v>7</v>
      </c>
      <c r="C103" s="17" t="s">
        <v>54</v>
      </c>
      <c r="D103" s="17" t="s">
        <v>106</v>
      </c>
      <c r="E103" s="17" t="s">
        <v>72</v>
      </c>
      <c r="F103" s="12">
        <v>20</v>
      </c>
      <c r="G103" s="12">
        <v>20</v>
      </c>
      <c r="H103" s="33">
        <f t="shared" si="1"/>
        <v>100</v>
      </c>
    </row>
    <row r="104" spans="1:8" x14ac:dyDescent="0.25">
      <c r="A104" s="6" t="s">
        <v>55</v>
      </c>
      <c r="B104" s="16" t="s">
        <v>7</v>
      </c>
      <c r="C104" s="17" t="s">
        <v>56</v>
      </c>
      <c r="D104" s="17" t="s">
        <v>108</v>
      </c>
      <c r="E104" s="17" t="s">
        <v>9</v>
      </c>
      <c r="F104" s="12">
        <f>F105</f>
        <v>100</v>
      </c>
      <c r="G104" s="12">
        <f>G105</f>
        <v>96.988</v>
      </c>
      <c r="H104" s="33">
        <f t="shared" si="1"/>
        <v>96.988</v>
      </c>
    </row>
    <row r="105" spans="1:8" ht="25.5" x14ac:dyDescent="0.25">
      <c r="A105" s="6" t="s">
        <v>131</v>
      </c>
      <c r="B105" s="16" t="s">
        <v>7</v>
      </c>
      <c r="C105" s="17" t="s">
        <v>57</v>
      </c>
      <c r="D105" s="17" t="s">
        <v>108</v>
      </c>
      <c r="E105" s="17" t="s">
        <v>9</v>
      </c>
      <c r="F105" s="12">
        <f>F106</f>
        <v>100</v>
      </c>
      <c r="G105" s="34">
        <v>96.988</v>
      </c>
      <c r="H105" s="33">
        <f t="shared" si="1"/>
        <v>96.988</v>
      </c>
    </row>
    <row r="106" spans="1:8" ht="25.5" x14ac:dyDescent="0.25">
      <c r="A106" s="6" t="s">
        <v>73</v>
      </c>
      <c r="B106" s="16" t="s">
        <v>7</v>
      </c>
      <c r="C106" s="17" t="s">
        <v>57</v>
      </c>
      <c r="D106" s="17" t="s">
        <v>108</v>
      </c>
      <c r="E106" s="17" t="s">
        <v>72</v>
      </c>
      <c r="F106" s="12">
        <v>100</v>
      </c>
      <c r="G106" s="34">
        <v>96.988</v>
      </c>
      <c r="H106" s="33">
        <f t="shared" si="1"/>
        <v>96.988</v>
      </c>
    </row>
    <row r="107" spans="1:8" ht="15.75" x14ac:dyDescent="0.25">
      <c r="A107" s="10" t="s">
        <v>110</v>
      </c>
      <c r="B107" s="10"/>
      <c r="C107" s="10"/>
      <c r="D107" s="10"/>
      <c r="E107" s="10"/>
      <c r="F107" s="23">
        <f>F104+F98+F84+F67+F61+F54+F46+F42+F28+F30+F22+F18+F14</f>
        <v>22840.480240000001</v>
      </c>
      <c r="G107" s="31">
        <f>G104+G98+G84+G67+G61+G54+G46+G42+G28+G30+G22+G18+G14</f>
        <v>21563.702720000001</v>
      </c>
      <c r="H107" s="33">
        <f t="shared" si="1"/>
        <v>94.410023315691888</v>
      </c>
    </row>
    <row r="108" spans="1:8" x14ac:dyDescent="0.25">
      <c r="E108" s="8"/>
      <c r="F108" s="9"/>
    </row>
    <row r="109" spans="1:8" x14ac:dyDescent="0.25">
      <c r="F109" s="7"/>
      <c r="G109" s="30"/>
    </row>
    <row r="110" spans="1:8" ht="15.95" customHeight="1" x14ac:dyDescent="0.25">
      <c r="F110" s="21"/>
    </row>
    <row r="111" spans="1:8" ht="15.95" customHeight="1" x14ac:dyDescent="0.25"/>
    <row r="112" spans="1:8" ht="15.95" customHeight="1" x14ac:dyDescent="0.25"/>
  </sheetData>
  <mergeCells count="7">
    <mergeCell ref="A6:F6"/>
    <mergeCell ref="A7:F7"/>
    <mergeCell ref="G9:G10"/>
    <mergeCell ref="H9:H10"/>
    <mergeCell ref="B9:E9"/>
    <mergeCell ref="F9:F10"/>
    <mergeCell ref="A9:A10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4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2014-12-31T02:57:41Z</cp:lastPrinted>
  <dcterms:created xsi:type="dcterms:W3CDTF">2011-08-29T03:04:42Z</dcterms:created>
  <dcterms:modified xsi:type="dcterms:W3CDTF">2015-02-11T01:35:01Z</dcterms:modified>
</cp:coreProperties>
</file>