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Лист1!$15:$15</definedName>
  </definedNames>
  <calcPr calcId="145621"/>
</workbook>
</file>

<file path=xl/calcChain.xml><?xml version="1.0" encoding="utf-8"?>
<calcChain xmlns="http://schemas.openxmlformats.org/spreadsheetml/2006/main">
  <c r="H75" i="1" l="1"/>
  <c r="H51" i="1"/>
  <c r="I19" i="1" l="1"/>
  <c r="J19" i="1"/>
  <c r="H19" i="1"/>
  <c r="H21" i="1"/>
  <c r="H24" i="1"/>
  <c r="H50" i="1" l="1"/>
  <c r="I32" i="1" l="1"/>
  <c r="J32" i="1"/>
  <c r="H33" i="1"/>
  <c r="H32" i="1" s="1"/>
  <c r="H56" i="1" l="1"/>
  <c r="H45" i="1"/>
  <c r="H70" i="1" l="1"/>
  <c r="H72" i="1" l="1"/>
  <c r="H61" i="1" l="1"/>
  <c r="H60" i="1" l="1"/>
  <c r="I22" i="1" l="1"/>
  <c r="J22" i="1"/>
  <c r="H22" i="1"/>
  <c r="I39" i="1" l="1"/>
  <c r="J39" i="1"/>
  <c r="I47" i="1"/>
  <c r="J47" i="1"/>
  <c r="I67" i="1"/>
  <c r="H67" i="1"/>
  <c r="H47" i="1" l="1"/>
  <c r="I55" i="1" l="1"/>
  <c r="I54" i="1" s="1"/>
  <c r="J55" i="1"/>
  <c r="J54" i="1" s="1"/>
  <c r="H55" i="1"/>
  <c r="H54" i="1" s="1"/>
  <c r="H26" i="1" l="1"/>
  <c r="I69" i="1"/>
  <c r="J69" i="1"/>
  <c r="H69" i="1"/>
  <c r="J52" i="1"/>
  <c r="J20" i="1"/>
  <c r="J18" i="1" s="1"/>
  <c r="J74" i="1"/>
  <c r="J73" i="1" s="1"/>
  <c r="I52" i="1"/>
  <c r="H52" i="1"/>
  <c r="I41" i="1"/>
  <c r="I36" i="1"/>
  <c r="I50" i="1"/>
  <c r="I44" i="1"/>
  <c r="I43" i="1" s="1"/>
  <c r="I26" i="1"/>
  <c r="J26" i="1"/>
  <c r="I20" i="1"/>
  <c r="J58" i="1"/>
  <c r="J57" i="1" s="1"/>
  <c r="I58" i="1"/>
  <c r="I57" i="1" s="1"/>
  <c r="H58" i="1"/>
  <c r="H57" i="1" s="1"/>
  <c r="I74" i="1"/>
  <c r="I73" i="1" s="1"/>
  <c r="I66" i="1"/>
  <c r="I65" i="1" s="1"/>
  <c r="I71" i="1"/>
  <c r="J66" i="1"/>
  <c r="J65" i="1" s="1"/>
  <c r="J71" i="1"/>
  <c r="J36" i="1"/>
  <c r="J41" i="1"/>
  <c r="J44" i="1"/>
  <c r="J43" i="1" s="1"/>
  <c r="J50" i="1"/>
  <c r="J49" i="1" s="1"/>
  <c r="J46" i="1" s="1"/>
  <c r="H20" i="1"/>
  <c r="H18" i="1" s="1"/>
  <c r="H41" i="1"/>
  <c r="H39" i="1"/>
  <c r="H36" i="1"/>
  <c r="H44" i="1"/>
  <c r="H43" i="1" s="1"/>
  <c r="H49" i="1"/>
  <c r="H46" i="1" s="1"/>
  <c r="H66" i="1"/>
  <c r="H65" i="1" s="1"/>
  <c r="H71" i="1"/>
  <c r="H74" i="1"/>
  <c r="H73" i="1" s="1"/>
  <c r="I38" i="1" l="1"/>
  <c r="I35" i="1" s="1"/>
  <c r="H38" i="1"/>
  <c r="H35" i="1" s="1"/>
  <c r="H17" i="1" s="1"/>
  <c r="J38" i="1"/>
  <c r="J35" i="1" s="1"/>
  <c r="J17" i="1" s="1"/>
  <c r="I18" i="1"/>
  <c r="I49" i="1"/>
  <c r="I46" i="1" s="1"/>
  <c r="J27" i="1"/>
  <c r="I27" i="1"/>
  <c r="H27" i="1"/>
  <c r="J68" i="1"/>
  <c r="J64" i="1" s="1"/>
  <c r="J63" i="1" s="1"/>
  <c r="I68" i="1"/>
  <c r="I64" i="1" s="1"/>
  <c r="I63" i="1" s="1"/>
  <c r="H68" i="1"/>
  <c r="H64" i="1" s="1"/>
  <c r="H63" i="1" s="1"/>
  <c r="I17" i="1" l="1"/>
  <c r="I16" i="1" s="1"/>
  <c r="I76" i="1" s="1"/>
  <c r="H16" i="1"/>
  <c r="H76" i="1" s="1"/>
  <c r="J16" i="1"/>
  <c r="J76" i="1" s="1"/>
</calcChain>
</file>

<file path=xl/sharedStrings.xml><?xml version="1.0" encoding="utf-8"?>
<sst xmlns="http://schemas.openxmlformats.org/spreadsheetml/2006/main" count="374" uniqueCount="143">
  <si>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</si>
  <si>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</si>
  <si>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</si>
  <si>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</si>
  <si>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</si>
  <si>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</si>
  <si>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</si>
  <si>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</si>
  <si>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</si>
  <si>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</si>
  <si>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</si>
  <si>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</si>
  <si>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</si>
  <si>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</si>
  <si>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</si>
  <si>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</si>
  <si>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</si>
  <si>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</si>
  <si>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</si>
  <si>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</si>
  <si>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</si>
  <si>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</si>
  <si>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</si>
  <si>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</si>
  <si>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</si>
  <si>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</si>
  <si>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</si>
  <si>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</si>
  <si>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</si>
  <si>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</si>
  <si>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</si>
  <si>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</si>
  <si>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</si>
  <si>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</si>
  <si>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</si>
  <si>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</si>
  <si>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</si>
  <si>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</si>
  <si>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</si>
  <si>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</si>
  <si>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</si>
  <si>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151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</si>
  <si>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</si>
  <si>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</si>
  <si>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</si>
  <si>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</si>
  <si>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</si>
  <si>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</si>
  <si>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</si>
  <si>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</si>
  <si>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</si>
  <si>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</si>
  <si>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</si>
  <si>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</si>
  <si>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</si>
  <si>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</si>
  <si>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</si>
  <si>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</si>
  <si>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</si>
  <si>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</si>
  <si>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</si>
  <si>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</si>
  <si>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</si>
  <si>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</si>
  <si>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</si>
  <si>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</si>
  <si>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</si>
  <si>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</si>
  <si>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</si>
  <si>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</si>
  <si>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</si>
  <si>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</si>
  <si>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</si>
  <si>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</si>
  <si>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</si>
  <si>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</si>
  <si>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</si>
  <si>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</si>
  <si>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</si>
  <si>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</si>
  <si>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</si>
  <si>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</si>
  <si>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</si>
  <si>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</si>
  <si>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</si>
  <si>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</si>
  <si>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</si>
  <si>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</si>
  <si>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</si>
  <si>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</si>
  <si>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</si>
  <si>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</si>
  <si>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</si>
  <si>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</si>
  <si>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</si>
  <si>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</si>
  <si>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</si>
  <si>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</si>
  <si>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</si>
  <si>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</si>
  <si>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</si>
  <si>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Сумма на 2019 год</t>
  </si>
  <si>
    <t>11400000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</si>
  <si>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</si>
  <si>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</si>
  <si>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</si>
  <si>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</si>
  <si>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</si>
  <si>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</si>
  <si>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20249999</t>
  </si>
  <si>
    <t>20230024</t>
  </si>
  <si>
    <t>20230000</t>
  </si>
  <si>
    <t>20215001</t>
  </si>
  <si>
    <t>20215000</t>
  </si>
  <si>
    <t>20240000</t>
  </si>
  <si>
    <t>20235118</t>
  </si>
  <si>
    <t xml:space="preserve">Субвенции бюджетам бюджетной системы Российской Федерации </t>
  </si>
  <si>
    <t>АДМИНИСТРАТИВНЫЕ ПЛАТЕЖИ И СБОРЫ</t>
  </si>
  <si>
    <t xml:space="preserve">            к  решению поселкового </t>
  </si>
  <si>
    <t xml:space="preserve">             к  решению поселкового </t>
  </si>
  <si>
    <t xml:space="preserve">Совета депутатов </t>
  </si>
  <si>
    <t>Совета депутатов</t>
  </si>
  <si>
    <t>017</t>
  </si>
  <si>
    <t>Доходы местного бюджета на 2018 год и плановый период 2019-2020 годов</t>
  </si>
  <si>
    <t>Сумма                на 2018 год</t>
  </si>
  <si>
    <t>Сумма на 2020 год</t>
  </si>
  <si>
    <t xml:space="preserve">               от  22.12.2017  № 26-104 р</t>
  </si>
  <si>
    <t>180</t>
  </si>
  <si>
    <t>11714030</t>
  </si>
  <si>
    <t>11700000</t>
  </si>
  <si>
    <t>Средства самооблажения граждан</t>
  </si>
  <si>
    <t>ПРОЧИЕ НЕНАЛОГОВЫЕ ДОХОДЫ</t>
  </si>
  <si>
    <t>Средства самообложения граждан, зачисляемые в бюджеты городских поселений</t>
  </si>
  <si>
    <t>Приложение №   2</t>
  </si>
  <si>
    <t>10500000</t>
  </si>
  <si>
    <t>10503010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</si>
  <si>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</si>
  <si>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Единый сельскохозяйственный налог </t>
  </si>
  <si>
    <t>ЕДИНЫЙ СЕЛЬСКОХОЗЯЙСТВЕННЫЙ НАЛОГ</t>
  </si>
  <si>
    <t xml:space="preserve">              от 24.12.2018  №   р</t>
  </si>
  <si>
    <t>10102030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</si>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</sst>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 ;\-#,##0.00\ "/>
    <numFmt numFmtId="165" formatCode="_-* #,##0.00000_р_._-;\-* #,##0.00000_р_._-;_-* &quot;-&quot;?????_р_._-;_-@_-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1" xfId="2" applyFont="1" applyBorder="1" applyAlignment="1">
      <alignment horizontal="right" vertical="top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4" fillId="0" borderId="1" xfId="2" applyNumberFormat="1" applyFont="1" applyBorder="1" applyAlignment="1">
      <alignment horizontal="right" vertical="top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2" fontId="4" fillId="0" borderId="3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 vertical="top"/>
    </xf>
    <xf numFmtId="43" fontId="4" fillId="0" borderId="1" xfId="2" applyFont="1" applyBorder="1" applyAlignment="1">
      <alignment horizontal="right"/>
    </xf>
    <xf numFmtId="43" fontId="4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165" fontId="4" fillId="0" borderId="1" xfId="2" applyNumberFormat="1" applyFont="1" applyBorder="1" applyAlignment="1">
      <alignment horizontal="righ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71" workbookViewId="0">
      <selection activeCell="H76" sqref="H76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7.75" customHeight="1" x14ac:dyDescent="0.3">
      <c r="E1" s="27" t="s">
        <v>133</v>
      </c>
      <c r="F1" s="27"/>
      <c r="G1" s="27"/>
      <c r="H1" s="27"/>
      <c r="I1" s="27"/>
      <c r="J1" s="27"/>
    </row>
    <row r="2" spans="1:10" ht="24" customHeight="1" x14ac:dyDescent="0.3">
      <c r="E2" s="28" t="s">
        <v>118</v>
      </c>
      <c r="F2" s="28"/>
      <c r="G2" s="28"/>
      <c r="H2" s="28"/>
      <c r="I2" s="28"/>
      <c r="J2" s="28"/>
    </row>
    <row r="3" spans="1:10" ht="22.5" customHeight="1" x14ac:dyDescent="0.3">
      <c r="E3" s="26" t="s">
        <v>121</v>
      </c>
      <c r="F3" s="26"/>
      <c r="G3" s="26"/>
      <c r="H3" s="26"/>
      <c r="I3" s="26"/>
      <c r="J3" s="26"/>
    </row>
    <row r="4" spans="1:10" ht="30" customHeight="1" x14ac:dyDescent="0.3">
      <c r="E4" s="26" t="s">
        <v>139</v>
      </c>
      <c r="F4" s="26"/>
      <c r="G4" s="26"/>
      <c r="H4" s="26"/>
      <c r="I4" s="26"/>
      <c r="J4" s="26"/>
    </row>
    <row r="5" spans="1:10" ht="21.75" customHeight="1" x14ac:dyDescent="0.3">
      <c r="A5" s="46"/>
      <c r="B5" s="46"/>
      <c r="C5" s="46"/>
      <c r="D5" s="46"/>
      <c r="E5" s="27" t="s">
        <v>44</v>
      </c>
      <c r="F5" s="27"/>
      <c r="G5" s="27"/>
      <c r="H5" s="27"/>
      <c r="I5" s="27"/>
      <c r="J5" s="27"/>
    </row>
    <row r="6" spans="1:10" ht="21.75" customHeight="1" x14ac:dyDescent="0.3">
      <c r="A6" s="56"/>
      <c r="B6" s="56"/>
      <c r="C6" s="56"/>
      <c r="D6" s="56"/>
      <c r="E6" s="28" t="s">
        <v>119</v>
      </c>
      <c r="F6" s="28"/>
      <c r="G6" s="28"/>
      <c r="H6" s="28"/>
      <c r="I6" s="28"/>
      <c r="J6" s="28"/>
    </row>
    <row r="7" spans="1:10" ht="21" customHeight="1" x14ac:dyDescent="0.3">
      <c r="A7" s="54"/>
      <c r="B7" s="55"/>
      <c r="C7" s="54"/>
      <c r="D7" s="55"/>
      <c r="E7" s="26" t="s">
        <v>120</v>
      </c>
      <c r="F7" s="26"/>
      <c r="G7" s="26"/>
      <c r="H7" s="26"/>
      <c r="I7" s="26"/>
      <c r="J7" s="26"/>
    </row>
    <row r="8" spans="1:10" ht="21" customHeight="1" x14ac:dyDescent="0.3">
      <c r="A8" s="19"/>
      <c r="B8" s="20"/>
      <c r="C8" s="19"/>
      <c r="D8" s="20"/>
      <c r="E8" s="26" t="s">
        <v>126</v>
      </c>
      <c r="F8" s="26"/>
      <c r="G8" s="26"/>
      <c r="H8" s="26"/>
      <c r="I8" s="26"/>
      <c r="J8" s="26"/>
    </row>
    <row r="9" spans="1:10" ht="29.25" customHeight="1" x14ac:dyDescent="0.3">
      <c r="A9" s="38" t="s">
        <v>123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8.75" x14ac:dyDescent="0.3">
      <c r="A10" s="5"/>
      <c r="B10" s="5"/>
      <c r="C10" s="5"/>
      <c r="D10" s="5"/>
      <c r="E10" s="5"/>
      <c r="F10" s="5"/>
      <c r="G10" s="5"/>
      <c r="H10" s="5"/>
    </row>
    <row r="11" spans="1:10" ht="20.25" customHeight="1" x14ac:dyDescent="0.3">
      <c r="A11" s="37" t="s">
        <v>81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25.5" customHeight="1" x14ac:dyDescent="0.2">
      <c r="A12" s="32" t="s">
        <v>0</v>
      </c>
      <c r="B12" s="35" t="s">
        <v>1</v>
      </c>
      <c r="C12" s="36"/>
      <c r="D12" s="36"/>
      <c r="E12" s="36"/>
      <c r="F12" s="36"/>
      <c r="G12" s="36"/>
      <c r="H12" s="41" t="s">
        <v>124</v>
      </c>
      <c r="I12" s="47" t="s">
        <v>101</v>
      </c>
      <c r="J12" s="47" t="s">
        <v>125</v>
      </c>
    </row>
    <row r="13" spans="1:10" ht="19.5" customHeight="1" x14ac:dyDescent="0.2">
      <c r="A13" s="33"/>
      <c r="B13" s="39" t="s">
        <v>98</v>
      </c>
      <c r="C13" s="44" t="s">
        <v>100</v>
      </c>
      <c r="D13" s="50" t="s">
        <v>99</v>
      </c>
      <c r="E13" s="50"/>
      <c r="F13" s="50"/>
      <c r="G13" s="51"/>
      <c r="H13" s="42"/>
      <c r="I13" s="48"/>
      <c r="J13" s="48"/>
    </row>
    <row r="14" spans="1:10" ht="115.5" customHeight="1" x14ac:dyDescent="0.2">
      <c r="A14" s="34"/>
      <c r="B14" s="40"/>
      <c r="C14" s="45"/>
      <c r="D14" s="52"/>
      <c r="E14" s="52"/>
      <c r="F14" s="52"/>
      <c r="G14" s="53"/>
      <c r="H14" s="43"/>
      <c r="I14" s="49"/>
      <c r="J14" s="49"/>
    </row>
    <row r="15" spans="1:10" ht="18.75" x14ac:dyDescent="0.2">
      <c r="A15" s="10"/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6">
        <v>6</v>
      </c>
      <c r="H15" s="15">
        <v>7</v>
      </c>
      <c r="I15" s="17">
        <v>8</v>
      </c>
      <c r="J15" s="17">
        <v>9</v>
      </c>
    </row>
    <row r="16" spans="1:10" ht="18.75" x14ac:dyDescent="0.3">
      <c r="A16" s="6" t="s">
        <v>2</v>
      </c>
      <c r="B16" s="11"/>
      <c r="C16" s="6"/>
      <c r="D16" s="6"/>
      <c r="E16" s="6"/>
      <c r="F16" s="6"/>
      <c r="G16" s="6"/>
      <c r="H16" s="21">
        <f>H17+H63</f>
        <v>21789.471679999999</v>
      </c>
      <c r="I16" s="21">
        <f>I17+I63</f>
        <v>13562.706999999999</v>
      </c>
      <c r="J16" s="21">
        <f>J17+J63</f>
        <v>13636.406999999999</v>
      </c>
    </row>
    <row r="17" spans="1:10" ht="37.5" x14ac:dyDescent="0.2">
      <c r="A17" s="14">
        <v>1</v>
      </c>
      <c r="B17" s="4" t="s">
        <v>47</v>
      </c>
      <c r="C17" s="7" t="s">
        <v>48</v>
      </c>
      <c r="D17" s="7" t="s">
        <v>3</v>
      </c>
      <c r="E17" s="7" t="s">
        <v>46</v>
      </c>
      <c r="F17" s="7" t="s">
        <v>31</v>
      </c>
      <c r="G17" s="7" t="s">
        <v>48</v>
      </c>
      <c r="H17" s="24">
        <f>H18+H35+H43+H46+H26+H58+H54+H32</f>
        <v>6143.6885700000003</v>
      </c>
      <c r="I17" s="24">
        <f>I18+I35+I43+I46+I26+I58+I54</f>
        <v>4395.2999999999993</v>
      </c>
      <c r="J17" s="24">
        <f>J18+J35+J43+J46+J26+J58+J54</f>
        <v>4457</v>
      </c>
    </row>
    <row r="18" spans="1:10" ht="37.5" x14ac:dyDescent="0.2">
      <c r="A18" s="14">
        <v>2</v>
      </c>
      <c r="B18" s="4" t="s">
        <v>4</v>
      </c>
      <c r="C18" s="7" t="s">
        <v>10</v>
      </c>
      <c r="D18" s="7" t="s">
        <v>5</v>
      </c>
      <c r="E18" s="7" t="s">
        <v>46</v>
      </c>
      <c r="F18" s="7" t="s">
        <v>31</v>
      </c>
      <c r="G18" s="7" t="s">
        <v>48</v>
      </c>
      <c r="H18" s="12">
        <f>H19</f>
        <v>2873.7435999999998</v>
      </c>
      <c r="I18" s="12">
        <f>I19</f>
        <v>2358.1999999999998</v>
      </c>
      <c r="J18" s="12">
        <f>J19</f>
        <v>2400</v>
      </c>
    </row>
    <row r="19" spans="1:10" ht="42.75" customHeight="1" x14ac:dyDescent="0.2">
      <c r="A19" s="14">
        <v>3</v>
      </c>
      <c r="B19" s="4" t="s">
        <v>6</v>
      </c>
      <c r="C19" s="7" t="s">
        <v>10</v>
      </c>
      <c r="D19" s="7" t="s">
        <v>7</v>
      </c>
      <c r="E19" s="7" t="s">
        <v>11</v>
      </c>
      <c r="F19" s="7" t="s">
        <v>31</v>
      </c>
      <c r="G19" s="7" t="s">
        <v>12</v>
      </c>
      <c r="H19" s="12">
        <f>H20+H22+H24</f>
        <v>2873.7435999999998</v>
      </c>
      <c r="I19" s="12">
        <f t="shared" ref="I19:J19" si="0">I20+I22+I24</f>
        <v>2358.1999999999998</v>
      </c>
      <c r="J19" s="12">
        <f t="shared" si="0"/>
        <v>2400</v>
      </c>
    </row>
    <row r="20" spans="1:10" ht="202.5" customHeight="1" x14ac:dyDescent="0.2">
      <c r="A20" s="14">
        <v>4</v>
      </c>
      <c r="B20" s="9" t="s">
        <v>52</v>
      </c>
      <c r="C20" s="7" t="s">
        <v>10</v>
      </c>
      <c r="D20" s="7" t="s">
        <v>49</v>
      </c>
      <c r="E20" s="7" t="s">
        <v>11</v>
      </c>
      <c r="F20" s="7" t="s">
        <v>31</v>
      </c>
      <c r="G20" s="7" t="s">
        <v>12</v>
      </c>
      <c r="H20" s="12">
        <f>H21</f>
        <v>2850</v>
      </c>
      <c r="I20" s="12">
        <f>I21</f>
        <v>2350</v>
      </c>
      <c r="J20" s="12">
        <f>J21</f>
        <v>2391.8000000000002</v>
      </c>
    </row>
    <row r="21" spans="1:10" ht="212.25" customHeight="1" x14ac:dyDescent="0.2">
      <c r="A21" s="14">
        <v>5</v>
      </c>
      <c r="B21" s="9" t="s">
        <v>79</v>
      </c>
      <c r="C21" s="7" t="s">
        <v>10</v>
      </c>
      <c r="D21" s="7" t="s">
        <v>49</v>
      </c>
      <c r="E21" s="7" t="s">
        <v>11</v>
      </c>
      <c r="F21" s="7" t="s">
        <v>9</v>
      </c>
      <c r="G21" s="7" t="s">
        <v>12</v>
      </c>
      <c r="H21" s="12">
        <f>2300+550</f>
        <v>2850</v>
      </c>
      <c r="I21" s="12">
        <v>2350</v>
      </c>
      <c r="J21" s="12">
        <v>2391.8000000000002</v>
      </c>
    </row>
    <row r="22" spans="1:10" ht="300" x14ac:dyDescent="0.2">
      <c r="A22" s="14">
        <v>6</v>
      </c>
      <c r="B22" s="4" t="s">
        <v>53</v>
      </c>
      <c r="C22" s="7" t="s">
        <v>10</v>
      </c>
      <c r="D22" s="7" t="s">
        <v>8</v>
      </c>
      <c r="E22" s="7" t="s">
        <v>11</v>
      </c>
      <c r="F22" s="7" t="s">
        <v>31</v>
      </c>
      <c r="G22" s="7" t="s">
        <v>12</v>
      </c>
      <c r="H22" s="12">
        <f>H23</f>
        <v>8.1999999999999993</v>
      </c>
      <c r="I22" s="12">
        <f t="shared" ref="I22:J22" si="1">I23</f>
        <v>8.1999999999999993</v>
      </c>
      <c r="J22" s="12">
        <f t="shared" si="1"/>
        <v>8.1999999999999993</v>
      </c>
    </row>
    <row r="23" spans="1:10" ht="341.25" customHeight="1" x14ac:dyDescent="0.2">
      <c r="A23" s="14">
        <v>7</v>
      </c>
      <c r="B23" s="9" t="s">
        <v>77</v>
      </c>
      <c r="C23" s="7" t="s">
        <v>10</v>
      </c>
      <c r="D23" s="7" t="s">
        <v>8</v>
      </c>
      <c r="E23" s="7" t="s">
        <v>11</v>
      </c>
      <c r="F23" s="7" t="s">
        <v>9</v>
      </c>
      <c r="G23" s="7" t="s">
        <v>12</v>
      </c>
      <c r="H23" s="12">
        <v>8.1999999999999993</v>
      </c>
      <c r="I23" s="12">
        <v>8.1999999999999993</v>
      </c>
      <c r="J23" s="12">
        <v>8.1999999999999993</v>
      </c>
    </row>
    <row r="24" spans="1:10" ht="119.25" customHeight="1" x14ac:dyDescent="0.2">
      <c r="A24" s="14">
        <v>8</v>
      </c>
      <c r="B24" s="9" t="s">
        <v>142</v>
      </c>
      <c r="C24" s="7" t="s">
        <v>10</v>
      </c>
      <c r="D24" s="7" t="s">
        <v>140</v>
      </c>
      <c r="E24" s="7" t="s">
        <v>11</v>
      </c>
      <c r="F24" s="7" t="s">
        <v>9</v>
      </c>
      <c r="G24" s="7" t="s">
        <v>12</v>
      </c>
      <c r="H24" s="12">
        <f>H25</f>
        <v>15.5436</v>
      </c>
      <c r="I24" s="12">
        <v>0</v>
      </c>
      <c r="J24" s="12">
        <v>0</v>
      </c>
    </row>
    <row r="25" spans="1:10" ht="198.75" customHeight="1" x14ac:dyDescent="0.2">
      <c r="A25" s="14">
        <v>9</v>
      </c>
      <c r="B25" s="9" t="s">
        <v>141</v>
      </c>
      <c r="C25" s="7" t="s">
        <v>10</v>
      </c>
      <c r="D25" s="7" t="s">
        <v>140</v>
      </c>
      <c r="E25" s="7" t="s">
        <v>11</v>
      </c>
      <c r="F25" s="7" t="s">
        <v>9</v>
      </c>
      <c r="G25" s="7" t="s">
        <v>12</v>
      </c>
      <c r="H25" s="12">
        <v>15.5436</v>
      </c>
      <c r="I25" s="12">
        <v>0</v>
      </c>
      <c r="J25" s="12">
        <v>0</v>
      </c>
    </row>
    <row r="26" spans="1:10" ht="107.25" customHeight="1" x14ac:dyDescent="0.2">
      <c r="A26" s="14">
        <v>8</v>
      </c>
      <c r="B26" s="9" t="s">
        <v>59</v>
      </c>
      <c r="C26" s="7" t="s">
        <v>68</v>
      </c>
      <c r="D26" s="7" t="s">
        <v>61</v>
      </c>
      <c r="E26" s="7" t="s">
        <v>46</v>
      </c>
      <c r="F26" s="7" t="s">
        <v>31</v>
      </c>
      <c r="G26" s="7" t="s">
        <v>48</v>
      </c>
      <c r="H26" s="12">
        <f>H28+H29+H30+H31</f>
        <v>251.10000000000002</v>
      </c>
      <c r="I26" s="12">
        <f>I28+I29+I30+I31</f>
        <v>280.20000000000005</v>
      </c>
      <c r="J26" s="12">
        <f>J28+J29+J30+J31</f>
        <v>287.10000000000002</v>
      </c>
    </row>
    <row r="27" spans="1:10" ht="90.75" customHeight="1" x14ac:dyDescent="0.2">
      <c r="A27" s="14">
        <v>9</v>
      </c>
      <c r="B27" s="9" t="s">
        <v>62</v>
      </c>
      <c r="C27" s="7" t="s">
        <v>68</v>
      </c>
      <c r="D27" s="7" t="s">
        <v>60</v>
      </c>
      <c r="E27" s="7" t="s">
        <v>11</v>
      </c>
      <c r="F27" s="7" t="s">
        <v>31</v>
      </c>
      <c r="G27" s="7" t="s">
        <v>12</v>
      </c>
      <c r="H27" s="12">
        <f>H26</f>
        <v>251.10000000000002</v>
      </c>
      <c r="I27" s="12">
        <f>I26</f>
        <v>280.20000000000005</v>
      </c>
      <c r="J27" s="12">
        <f>J26</f>
        <v>287.10000000000002</v>
      </c>
    </row>
    <row r="28" spans="1:10" ht="190.5" customHeight="1" x14ac:dyDescent="0.2">
      <c r="A28" s="14">
        <v>10</v>
      </c>
      <c r="B28" s="9" t="s">
        <v>72</v>
      </c>
      <c r="C28" s="7" t="s">
        <v>68</v>
      </c>
      <c r="D28" s="7" t="s">
        <v>55</v>
      </c>
      <c r="E28" s="7" t="s">
        <v>11</v>
      </c>
      <c r="F28" s="7" t="s">
        <v>31</v>
      </c>
      <c r="G28" s="7" t="s">
        <v>12</v>
      </c>
      <c r="H28" s="12">
        <v>93.3</v>
      </c>
      <c r="I28" s="12">
        <v>104.1</v>
      </c>
      <c r="J28" s="12">
        <v>108.3</v>
      </c>
    </row>
    <row r="29" spans="1:10" ht="228" customHeight="1" x14ac:dyDescent="0.2">
      <c r="A29" s="14">
        <v>11</v>
      </c>
      <c r="B29" s="9" t="s">
        <v>73</v>
      </c>
      <c r="C29" s="7" t="s">
        <v>68</v>
      </c>
      <c r="D29" s="7" t="s">
        <v>56</v>
      </c>
      <c r="E29" s="7" t="s">
        <v>11</v>
      </c>
      <c r="F29" s="7" t="s">
        <v>31</v>
      </c>
      <c r="G29" s="7" t="s">
        <v>12</v>
      </c>
      <c r="H29" s="12">
        <v>0.7</v>
      </c>
      <c r="I29" s="12">
        <v>0.7</v>
      </c>
      <c r="J29" s="12">
        <v>0.7</v>
      </c>
    </row>
    <row r="30" spans="1:10" ht="197.25" customHeight="1" x14ac:dyDescent="0.2">
      <c r="A30" s="14">
        <v>12</v>
      </c>
      <c r="B30" s="9" t="s">
        <v>74</v>
      </c>
      <c r="C30" s="7" t="s">
        <v>68</v>
      </c>
      <c r="D30" s="7" t="s">
        <v>57</v>
      </c>
      <c r="E30" s="7" t="s">
        <v>11</v>
      </c>
      <c r="F30" s="7" t="s">
        <v>31</v>
      </c>
      <c r="G30" s="7" t="s">
        <v>12</v>
      </c>
      <c r="H30" s="12">
        <v>171.6</v>
      </c>
      <c r="I30" s="12">
        <v>189.8</v>
      </c>
      <c r="J30" s="12">
        <v>197</v>
      </c>
    </row>
    <row r="31" spans="1:10" ht="195" customHeight="1" x14ac:dyDescent="0.2">
      <c r="A31" s="14">
        <v>13</v>
      </c>
      <c r="B31" s="9" t="s">
        <v>75</v>
      </c>
      <c r="C31" s="7" t="s">
        <v>68</v>
      </c>
      <c r="D31" s="7" t="s">
        <v>58</v>
      </c>
      <c r="E31" s="7" t="s">
        <v>11</v>
      </c>
      <c r="F31" s="7" t="s">
        <v>31</v>
      </c>
      <c r="G31" s="7" t="s">
        <v>12</v>
      </c>
      <c r="H31" s="12">
        <v>-14.5</v>
      </c>
      <c r="I31" s="12">
        <v>-14.4</v>
      </c>
      <c r="J31" s="12">
        <v>-18.899999999999999</v>
      </c>
    </row>
    <row r="32" spans="1:10" ht="58.5" customHeight="1" x14ac:dyDescent="0.2">
      <c r="A32" s="14">
        <v>14</v>
      </c>
      <c r="B32" s="9" t="s">
        <v>138</v>
      </c>
      <c r="C32" s="7" t="s">
        <v>48</v>
      </c>
      <c r="D32" s="7" t="s">
        <v>134</v>
      </c>
      <c r="E32" s="7" t="s">
        <v>46</v>
      </c>
      <c r="F32" s="7" t="s">
        <v>31</v>
      </c>
      <c r="G32" s="7" t="s">
        <v>48</v>
      </c>
      <c r="H32" s="12">
        <f>H33</f>
        <v>2.7105000000000001</v>
      </c>
      <c r="I32" s="12">
        <f t="shared" ref="I32:J32" si="2">I33</f>
        <v>0</v>
      </c>
      <c r="J32" s="12">
        <f t="shared" si="2"/>
        <v>0</v>
      </c>
    </row>
    <row r="33" spans="1:10" ht="39" customHeight="1" x14ac:dyDescent="0.2">
      <c r="A33" s="14">
        <v>15</v>
      </c>
      <c r="B33" s="9" t="s">
        <v>137</v>
      </c>
      <c r="C33" s="7" t="s">
        <v>10</v>
      </c>
      <c r="D33" s="7" t="s">
        <v>135</v>
      </c>
      <c r="E33" s="7" t="s">
        <v>46</v>
      </c>
      <c r="F33" s="7" t="s">
        <v>31</v>
      </c>
      <c r="G33" s="7" t="s">
        <v>12</v>
      </c>
      <c r="H33" s="12">
        <f>2.7105</f>
        <v>2.7105000000000001</v>
      </c>
      <c r="I33" s="12">
        <v>0</v>
      </c>
      <c r="J33" s="12">
        <v>0</v>
      </c>
    </row>
    <row r="34" spans="1:10" ht="114.75" customHeight="1" x14ac:dyDescent="0.2">
      <c r="A34" s="14">
        <v>16</v>
      </c>
      <c r="B34" s="9" t="s">
        <v>136</v>
      </c>
      <c r="C34" s="7" t="s">
        <v>10</v>
      </c>
      <c r="D34" s="7" t="s">
        <v>135</v>
      </c>
      <c r="E34" s="7" t="s">
        <v>11</v>
      </c>
      <c r="F34" s="7" t="s">
        <v>9</v>
      </c>
      <c r="G34" s="7" t="s">
        <v>12</v>
      </c>
      <c r="H34" s="12">
        <v>2.7105000000000001</v>
      </c>
      <c r="I34" s="12">
        <v>0</v>
      </c>
      <c r="J34" s="12">
        <v>0</v>
      </c>
    </row>
    <row r="35" spans="1:10" ht="18.75" x14ac:dyDescent="0.2">
      <c r="A35" s="14">
        <v>17</v>
      </c>
      <c r="B35" s="4" t="s">
        <v>13</v>
      </c>
      <c r="C35" s="7" t="s">
        <v>48</v>
      </c>
      <c r="D35" s="7" t="s">
        <v>14</v>
      </c>
      <c r="E35" s="7" t="s">
        <v>46</v>
      </c>
      <c r="F35" s="7" t="s">
        <v>31</v>
      </c>
      <c r="G35" s="7" t="s">
        <v>48</v>
      </c>
      <c r="H35" s="12">
        <f>H36+H38</f>
        <v>636.1</v>
      </c>
      <c r="I35" s="12">
        <f>I36+I38</f>
        <v>560</v>
      </c>
      <c r="J35" s="12">
        <f>J36+J38</f>
        <v>570</v>
      </c>
    </row>
    <row r="36" spans="1:10" ht="37.5" x14ac:dyDescent="0.2">
      <c r="A36" s="14">
        <v>18</v>
      </c>
      <c r="B36" s="4" t="s">
        <v>15</v>
      </c>
      <c r="C36" s="7" t="s">
        <v>10</v>
      </c>
      <c r="D36" s="7" t="s">
        <v>16</v>
      </c>
      <c r="E36" s="7" t="s">
        <v>46</v>
      </c>
      <c r="F36" s="7" t="s">
        <v>31</v>
      </c>
      <c r="G36" s="7" t="s">
        <v>12</v>
      </c>
      <c r="H36" s="12">
        <f>H37</f>
        <v>446.1</v>
      </c>
      <c r="I36" s="12">
        <f>I37</f>
        <v>365</v>
      </c>
      <c r="J36" s="12">
        <f>J37</f>
        <v>370</v>
      </c>
    </row>
    <row r="37" spans="1:10" ht="131.25" customHeight="1" x14ac:dyDescent="0.2">
      <c r="A37" s="14">
        <v>19</v>
      </c>
      <c r="B37" s="4" t="s">
        <v>86</v>
      </c>
      <c r="C37" s="7" t="s">
        <v>10</v>
      </c>
      <c r="D37" s="7" t="s">
        <v>17</v>
      </c>
      <c r="E37" s="7" t="s">
        <v>80</v>
      </c>
      <c r="F37" s="7" t="s">
        <v>9</v>
      </c>
      <c r="G37" s="7" t="s">
        <v>12</v>
      </c>
      <c r="H37" s="12">
        <v>446.1</v>
      </c>
      <c r="I37" s="12">
        <v>365</v>
      </c>
      <c r="J37" s="12">
        <v>370</v>
      </c>
    </row>
    <row r="38" spans="1:10" ht="27.75" customHeight="1" x14ac:dyDescent="0.2">
      <c r="A38" s="14">
        <v>20</v>
      </c>
      <c r="B38" s="4" t="s">
        <v>18</v>
      </c>
      <c r="C38" s="7" t="s">
        <v>10</v>
      </c>
      <c r="D38" s="7" t="s">
        <v>19</v>
      </c>
      <c r="E38" s="7" t="s">
        <v>46</v>
      </c>
      <c r="F38" s="7" t="s">
        <v>31</v>
      </c>
      <c r="G38" s="7" t="s">
        <v>12</v>
      </c>
      <c r="H38" s="12">
        <f>H39+H41</f>
        <v>190</v>
      </c>
      <c r="I38" s="12">
        <f>I39+I41</f>
        <v>195</v>
      </c>
      <c r="J38" s="12">
        <f>J39+J41</f>
        <v>200</v>
      </c>
    </row>
    <row r="39" spans="1:10" ht="47.25" customHeight="1" x14ac:dyDescent="0.2">
      <c r="A39" s="14">
        <v>21</v>
      </c>
      <c r="B39" s="4" t="s">
        <v>95</v>
      </c>
      <c r="C39" s="7" t="s">
        <v>10</v>
      </c>
      <c r="D39" s="7" t="s">
        <v>94</v>
      </c>
      <c r="E39" s="7" t="s">
        <v>46</v>
      </c>
      <c r="F39" s="7" t="s">
        <v>31</v>
      </c>
      <c r="G39" s="7" t="s">
        <v>12</v>
      </c>
      <c r="H39" s="12">
        <f>H40</f>
        <v>36</v>
      </c>
      <c r="I39" s="12">
        <f t="shared" ref="I39:J39" si="3">I40</f>
        <v>37</v>
      </c>
      <c r="J39" s="12">
        <f t="shared" si="3"/>
        <v>38</v>
      </c>
    </row>
    <row r="40" spans="1:10" ht="129" customHeight="1" x14ac:dyDescent="0.2">
      <c r="A40" s="14">
        <v>22</v>
      </c>
      <c r="B40" s="4" t="s">
        <v>89</v>
      </c>
      <c r="C40" s="7" t="s">
        <v>10</v>
      </c>
      <c r="D40" s="7" t="s">
        <v>88</v>
      </c>
      <c r="E40" s="7" t="s">
        <v>80</v>
      </c>
      <c r="F40" s="7" t="s">
        <v>9</v>
      </c>
      <c r="G40" s="7" t="s">
        <v>12</v>
      </c>
      <c r="H40" s="12">
        <v>36</v>
      </c>
      <c r="I40" s="12">
        <v>37</v>
      </c>
      <c r="J40" s="12">
        <v>38</v>
      </c>
    </row>
    <row r="41" spans="1:10" ht="60" customHeight="1" x14ac:dyDescent="0.2">
      <c r="A41" s="14">
        <v>23</v>
      </c>
      <c r="B41" s="4" t="s">
        <v>91</v>
      </c>
      <c r="C41" s="7" t="s">
        <v>10</v>
      </c>
      <c r="D41" s="7" t="s">
        <v>90</v>
      </c>
      <c r="E41" s="7" t="s">
        <v>46</v>
      </c>
      <c r="F41" s="7" t="s">
        <v>31</v>
      </c>
      <c r="G41" s="7" t="s">
        <v>12</v>
      </c>
      <c r="H41" s="12">
        <f>H42</f>
        <v>154</v>
      </c>
      <c r="I41" s="12">
        <f>I42</f>
        <v>158</v>
      </c>
      <c r="J41" s="12">
        <f>J42</f>
        <v>162</v>
      </c>
    </row>
    <row r="42" spans="1:10" ht="97.5" customHeight="1" x14ac:dyDescent="0.2">
      <c r="A42" s="14">
        <v>24</v>
      </c>
      <c r="B42" s="9" t="s">
        <v>93</v>
      </c>
      <c r="C42" s="7" t="s">
        <v>10</v>
      </c>
      <c r="D42" s="7" t="s">
        <v>92</v>
      </c>
      <c r="E42" s="7" t="s">
        <v>80</v>
      </c>
      <c r="F42" s="7" t="s">
        <v>9</v>
      </c>
      <c r="G42" s="7" t="s">
        <v>12</v>
      </c>
      <c r="H42" s="12">
        <v>154</v>
      </c>
      <c r="I42" s="12">
        <v>158</v>
      </c>
      <c r="J42" s="12">
        <v>162</v>
      </c>
    </row>
    <row r="43" spans="1:10" ht="37.5" customHeight="1" x14ac:dyDescent="0.2">
      <c r="A43" s="14">
        <v>25</v>
      </c>
      <c r="B43" s="4" t="s">
        <v>20</v>
      </c>
      <c r="C43" s="7" t="s">
        <v>48</v>
      </c>
      <c r="D43" s="7" t="s">
        <v>21</v>
      </c>
      <c r="E43" s="7" t="s">
        <v>46</v>
      </c>
      <c r="F43" s="7" t="s">
        <v>31</v>
      </c>
      <c r="G43" s="7" t="s">
        <v>48</v>
      </c>
      <c r="H43" s="12">
        <f t="shared" ref="H43:J44" si="4">H44</f>
        <v>109.79999999999998</v>
      </c>
      <c r="I43" s="12">
        <f t="shared" si="4"/>
        <v>154.69999999999999</v>
      </c>
      <c r="J43" s="12">
        <f t="shared" si="4"/>
        <v>154.69999999999999</v>
      </c>
    </row>
    <row r="44" spans="1:10" ht="124.5" customHeight="1" x14ac:dyDescent="0.2">
      <c r="A44" s="14">
        <v>26</v>
      </c>
      <c r="B44" s="4" t="s">
        <v>22</v>
      </c>
      <c r="C44" s="7" t="s">
        <v>25</v>
      </c>
      <c r="D44" s="7" t="s">
        <v>23</v>
      </c>
      <c r="E44" s="7" t="s">
        <v>11</v>
      </c>
      <c r="F44" s="7" t="s">
        <v>31</v>
      </c>
      <c r="G44" s="7" t="s">
        <v>12</v>
      </c>
      <c r="H44" s="12">
        <f t="shared" si="4"/>
        <v>109.79999999999998</v>
      </c>
      <c r="I44" s="12">
        <f t="shared" si="4"/>
        <v>154.69999999999999</v>
      </c>
      <c r="J44" s="12">
        <f t="shared" si="4"/>
        <v>154.69999999999999</v>
      </c>
    </row>
    <row r="45" spans="1:10" ht="212.25" customHeight="1" x14ac:dyDescent="0.2">
      <c r="A45" s="14">
        <v>27</v>
      </c>
      <c r="B45" s="4" t="s">
        <v>78</v>
      </c>
      <c r="C45" s="7" t="s">
        <v>25</v>
      </c>
      <c r="D45" s="7" t="s">
        <v>24</v>
      </c>
      <c r="E45" s="7" t="s">
        <v>11</v>
      </c>
      <c r="F45" s="7" t="s">
        <v>9</v>
      </c>
      <c r="G45" s="7" t="s">
        <v>12</v>
      </c>
      <c r="H45" s="12">
        <f>154.7-44.9</f>
        <v>109.79999999999998</v>
      </c>
      <c r="I45" s="12">
        <v>154.69999999999999</v>
      </c>
      <c r="J45" s="12">
        <v>154.69999999999999</v>
      </c>
    </row>
    <row r="46" spans="1:10" ht="139.5" customHeight="1" x14ac:dyDescent="0.2">
      <c r="A46" s="14">
        <v>28</v>
      </c>
      <c r="B46" s="4" t="s">
        <v>26</v>
      </c>
      <c r="C46" s="7" t="s">
        <v>48</v>
      </c>
      <c r="D46" s="7" t="s">
        <v>27</v>
      </c>
      <c r="E46" s="7" t="s">
        <v>46</v>
      </c>
      <c r="F46" s="7" t="s">
        <v>31</v>
      </c>
      <c r="G46" s="7" t="s">
        <v>48</v>
      </c>
      <c r="H46" s="22">
        <f>H49+H47+H61</f>
        <v>2251.7539400000001</v>
      </c>
      <c r="I46" s="22">
        <f t="shared" ref="I46:J46" si="5">I49+I47</f>
        <v>1035.2</v>
      </c>
      <c r="J46" s="22">
        <f t="shared" si="5"/>
        <v>1035.2</v>
      </c>
    </row>
    <row r="47" spans="1:10" ht="139.5" customHeight="1" x14ac:dyDescent="0.2">
      <c r="A47" s="14">
        <v>29</v>
      </c>
      <c r="B47" s="4" t="s">
        <v>29</v>
      </c>
      <c r="C47" s="7" t="s">
        <v>122</v>
      </c>
      <c r="D47" s="7" t="s">
        <v>30</v>
      </c>
      <c r="E47" s="7" t="s">
        <v>46</v>
      </c>
      <c r="F47" s="7" t="s">
        <v>31</v>
      </c>
      <c r="G47" s="7" t="s">
        <v>32</v>
      </c>
      <c r="H47" s="22">
        <f>H48</f>
        <v>53.573219999999999</v>
      </c>
      <c r="I47" s="22">
        <f t="shared" ref="I47:J47" si="6">I48</f>
        <v>165.7</v>
      </c>
      <c r="J47" s="22">
        <f t="shared" si="6"/>
        <v>165.7</v>
      </c>
    </row>
    <row r="48" spans="1:10" ht="139.5" customHeight="1" x14ac:dyDescent="0.2">
      <c r="A48" s="14">
        <v>30</v>
      </c>
      <c r="B48" s="4" t="s">
        <v>85</v>
      </c>
      <c r="C48" s="7" t="s">
        <v>122</v>
      </c>
      <c r="D48" s="7" t="s">
        <v>45</v>
      </c>
      <c r="E48" s="7" t="s">
        <v>80</v>
      </c>
      <c r="F48" s="7" t="s">
        <v>31</v>
      </c>
      <c r="G48" s="7" t="s">
        <v>32</v>
      </c>
      <c r="H48" s="22">
        <v>53.573219999999999</v>
      </c>
      <c r="I48" s="12">
        <v>165.7</v>
      </c>
      <c r="J48" s="12">
        <v>165.7</v>
      </c>
    </row>
    <row r="49" spans="1:10" ht="237" customHeight="1" x14ac:dyDescent="0.2">
      <c r="A49" s="14">
        <v>31</v>
      </c>
      <c r="B49" s="4" t="s">
        <v>50</v>
      </c>
      <c r="C49" s="7" t="s">
        <v>25</v>
      </c>
      <c r="D49" s="7" t="s">
        <v>28</v>
      </c>
      <c r="E49" s="7" t="s">
        <v>46</v>
      </c>
      <c r="F49" s="7" t="s">
        <v>31</v>
      </c>
      <c r="G49" s="7" t="s">
        <v>32</v>
      </c>
      <c r="H49" s="22">
        <f>H50+H52</f>
        <v>2084.2951499999999</v>
      </c>
      <c r="I49" s="12">
        <f>I50+I52</f>
        <v>869.5</v>
      </c>
      <c r="J49" s="12">
        <f>J50+J52</f>
        <v>869.5</v>
      </c>
    </row>
    <row r="50" spans="1:10" ht="177" customHeight="1" x14ac:dyDescent="0.2">
      <c r="A50" s="14">
        <v>32</v>
      </c>
      <c r="B50" s="4" t="s">
        <v>29</v>
      </c>
      <c r="C50" s="7" t="s">
        <v>25</v>
      </c>
      <c r="D50" s="7" t="s">
        <v>30</v>
      </c>
      <c r="E50" s="7" t="s">
        <v>46</v>
      </c>
      <c r="F50" s="7" t="s">
        <v>31</v>
      </c>
      <c r="G50" s="7" t="s">
        <v>32</v>
      </c>
      <c r="H50" s="22">
        <f>H51</f>
        <v>1320.19515</v>
      </c>
      <c r="I50" s="12">
        <f>I51</f>
        <v>105.4</v>
      </c>
      <c r="J50" s="12">
        <f>J51</f>
        <v>105.4</v>
      </c>
    </row>
    <row r="51" spans="1:10" ht="183.75" customHeight="1" x14ac:dyDescent="0.2">
      <c r="A51" s="14">
        <v>33</v>
      </c>
      <c r="B51" s="4" t="s">
        <v>85</v>
      </c>
      <c r="C51" s="7" t="s">
        <v>25</v>
      </c>
      <c r="D51" s="7" t="s">
        <v>45</v>
      </c>
      <c r="E51" s="7" t="s">
        <v>80</v>
      </c>
      <c r="F51" s="7" t="s">
        <v>31</v>
      </c>
      <c r="G51" s="7" t="s">
        <v>32</v>
      </c>
      <c r="H51" s="22">
        <f>1831.003-510.80785</f>
        <v>1320.19515</v>
      </c>
      <c r="I51" s="12">
        <v>105.4</v>
      </c>
      <c r="J51" s="12">
        <v>105.4</v>
      </c>
    </row>
    <row r="52" spans="1:10" ht="231.75" customHeight="1" x14ac:dyDescent="0.2">
      <c r="A52" s="14">
        <v>34</v>
      </c>
      <c r="B52" s="4" t="s">
        <v>54</v>
      </c>
      <c r="C52" s="7" t="s">
        <v>25</v>
      </c>
      <c r="D52" s="7" t="s">
        <v>33</v>
      </c>
      <c r="E52" s="7" t="s">
        <v>46</v>
      </c>
      <c r="F52" s="7" t="s">
        <v>31</v>
      </c>
      <c r="G52" s="7" t="s">
        <v>32</v>
      </c>
      <c r="H52" s="12">
        <f>H53</f>
        <v>764.1</v>
      </c>
      <c r="I52" s="12">
        <f>I53</f>
        <v>764.1</v>
      </c>
      <c r="J52" s="12">
        <f>J53</f>
        <v>764.1</v>
      </c>
    </row>
    <row r="53" spans="1:10" ht="173.25" customHeight="1" x14ac:dyDescent="0.2">
      <c r="A53" s="14">
        <v>35</v>
      </c>
      <c r="B53" s="4" t="s">
        <v>87</v>
      </c>
      <c r="C53" s="7" t="s">
        <v>25</v>
      </c>
      <c r="D53" s="7" t="s">
        <v>34</v>
      </c>
      <c r="E53" s="7" t="s">
        <v>80</v>
      </c>
      <c r="F53" s="7" t="s">
        <v>31</v>
      </c>
      <c r="G53" s="7" t="s">
        <v>32</v>
      </c>
      <c r="H53" s="12">
        <v>764.1</v>
      </c>
      <c r="I53" s="12">
        <v>764.1</v>
      </c>
      <c r="J53" s="12">
        <v>764.1</v>
      </c>
    </row>
    <row r="54" spans="1:10" ht="78.75" customHeight="1" x14ac:dyDescent="0.2">
      <c r="A54" s="14">
        <v>36</v>
      </c>
      <c r="B54" s="4" t="s">
        <v>103</v>
      </c>
      <c r="C54" s="7" t="s">
        <v>48</v>
      </c>
      <c r="D54" s="7" t="s">
        <v>102</v>
      </c>
      <c r="E54" s="7" t="s">
        <v>46</v>
      </c>
      <c r="F54" s="7" t="s">
        <v>31</v>
      </c>
      <c r="G54" s="7" t="s">
        <v>48</v>
      </c>
      <c r="H54" s="12">
        <f>H55</f>
        <v>18.480530000000002</v>
      </c>
      <c r="I54" s="12">
        <f t="shared" ref="I54:J55" si="7">I55</f>
        <v>7</v>
      </c>
      <c r="J54" s="12">
        <f t="shared" si="7"/>
        <v>10</v>
      </c>
    </row>
    <row r="55" spans="1:10" ht="79.5" customHeight="1" x14ac:dyDescent="0.2">
      <c r="A55" s="14">
        <v>37</v>
      </c>
      <c r="B55" s="4" t="s">
        <v>104</v>
      </c>
      <c r="C55" s="7" t="s">
        <v>25</v>
      </c>
      <c r="D55" s="7" t="s">
        <v>105</v>
      </c>
      <c r="E55" s="7" t="s">
        <v>46</v>
      </c>
      <c r="F55" s="7" t="s">
        <v>31</v>
      </c>
      <c r="G55" s="7" t="s">
        <v>106</v>
      </c>
      <c r="H55" s="12">
        <f>H56</f>
        <v>18.480530000000002</v>
      </c>
      <c r="I55" s="12">
        <f t="shared" si="7"/>
        <v>7</v>
      </c>
      <c r="J55" s="12">
        <f t="shared" si="7"/>
        <v>10</v>
      </c>
    </row>
    <row r="56" spans="1:10" ht="120.75" customHeight="1" x14ac:dyDescent="0.2">
      <c r="A56" s="14">
        <v>38</v>
      </c>
      <c r="B56" s="4" t="s">
        <v>107</v>
      </c>
      <c r="C56" s="7" t="s">
        <v>25</v>
      </c>
      <c r="D56" s="7" t="s">
        <v>108</v>
      </c>
      <c r="E56" s="7" t="s">
        <v>80</v>
      </c>
      <c r="F56" s="7" t="s">
        <v>31</v>
      </c>
      <c r="G56" s="7" t="s">
        <v>106</v>
      </c>
      <c r="H56" s="12">
        <f>5+13.48053</f>
        <v>18.480530000000002</v>
      </c>
      <c r="I56" s="12">
        <v>7</v>
      </c>
      <c r="J56" s="12">
        <v>10</v>
      </c>
    </row>
    <row r="57" spans="1:10" ht="47.25" customHeight="1" x14ac:dyDescent="0.2">
      <c r="A57" s="14">
        <v>39</v>
      </c>
      <c r="B57" s="4" t="s">
        <v>117</v>
      </c>
      <c r="C57" s="7" t="s">
        <v>25</v>
      </c>
      <c r="D57" s="7" t="s">
        <v>70</v>
      </c>
      <c r="E57" s="7" t="s">
        <v>46</v>
      </c>
      <c r="F57" s="7" t="s">
        <v>31</v>
      </c>
      <c r="G57" s="7" t="s">
        <v>48</v>
      </c>
      <c r="H57" s="12">
        <f t="shared" ref="H57:J58" si="8">H58</f>
        <v>0</v>
      </c>
      <c r="I57" s="12">
        <f t="shared" si="8"/>
        <v>0</v>
      </c>
      <c r="J57" s="12">
        <f t="shared" si="8"/>
        <v>0</v>
      </c>
    </row>
    <row r="58" spans="1:10" ht="112.5" x14ac:dyDescent="0.2">
      <c r="A58" s="14">
        <v>40</v>
      </c>
      <c r="B58" s="4" t="s">
        <v>67</v>
      </c>
      <c r="C58" s="7" t="s">
        <v>25</v>
      </c>
      <c r="D58" s="7" t="s">
        <v>71</v>
      </c>
      <c r="E58" s="7" t="s">
        <v>65</v>
      </c>
      <c r="F58" s="7" t="s">
        <v>31</v>
      </c>
      <c r="G58" s="7" t="s">
        <v>64</v>
      </c>
      <c r="H58" s="12">
        <f t="shared" si="8"/>
        <v>0</v>
      </c>
      <c r="I58" s="12">
        <f t="shared" si="8"/>
        <v>0</v>
      </c>
      <c r="J58" s="12">
        <f t="shared" si="8"/>
        <v>0</v>
      </c>
    </row>
    <row r="59" spans="1:10" ht="131.25" x14ac:dyDescent="0.2">
      <c r="A59" s="14">
        <v>41</v>
      </c>
      <c r="B59" s="4" t="s">
        <v>63</v>
      </c>
      <c r="C59" s="7" t="s">
        <v>25</v>
      </c>
      <c r="D59" s="7" t="s">
        <v>66</v>
      </c>
      <c r="E59" s="7" t="s">
        <v>65</v>
      </c>
      <c r="F59" s="7" t="s">
        <v>31</v>
      </c>
      <c r="G59" s="7" t="s">
        <v>64</v>
      </c>
      <c r="H59" s="12">
        <v>0</v>
      </c>
      <c r="I59" s="12">
        <v>0</v>
      </c>
      <c r="J59" s="12">
        <v>0</v>
      </c>
    </row>
    <row r="60" spans="1:10" ht="37.5" x14ac:dyDescent="0.2">
      <c r="A60" s="14">
        <v>42</v>
      </c>
      <c r="B60" s="4" t="s">
        <v>131</v>
      </c>
      <c r="C60" s="7" t="s">
        <v>25</v>
      </c>
      <c r="D60" s="7" t="s">
        <v>129</v>
      </c>
      <c r="E60" s="7" t="s">
        <v>46</v>
      </c>
      <c r="F60" s="7" t="s">
        <v>69</v>
      </c>
      <c r="G60" s="7" t="s">
        <v>48</v>
      </c>
      <c r="H60" s="12">
        <f>H61</f>
        <v>113.88557</v>
      </c>
      <c r="I60" s="12"/>
      <c r="J60" s="12"/>
    </row>
    <row r="61" spans="1:10" ht="37.5" x14ac:dyDescent="0.2">
      <c r="A61" s="14">
        <v>43</v>
      </c>
      <c r="B61" s="4" t="s">
        <v>130</v>
      </c>
      <c r="C61" s="7" t="s">
        <v>25</v>
      </c>
      <c r="D61" s="7" t="s">
        <v>128</v>
      </c>
      <c r="E61" s="7" t="s">
        <v>46</v>
      </c>
      <c r="F61" s="7" t="s">
        <v>31</v>
      </c>
      <c r="G61" s="7" t="s">
        <v>127</v>
      </c>
      <c r="H61" s="12">
        <f>H62</f>
        <v>113.88557</v>
      </c>
      <c r="I61" s="12">
        <v>0</v>
      </c>
      <c r="J61" s="12">
        <v>0</v>
      </c>
    </row>
    <row r="62" spans="1:10" ht="75" x14ac:dyDescent="0.2">
      <c r="A62" s="14">
        <v>44</v>
      </c>
      <c r="B62" s="4" t="s">
        <v>132</v>
      </c>
      <c r="C62" s="7" t="s">
        <v>25</v>
      </c>
      <c r="D62" s="7" t="s">
        <v>128</v>
      </c>
      <c r="E62" s="7" t="s">
        <v>80</v>
      </c>
      <c r="F62" s="7" t="s">
        <v>31</v>
      </c>
      <c r="G62" s="7" t="s">
        <v>127</v>
      </c>
      <c r="H62" s="12">
        <v>113.88557</v>
      </c>
      <c r="I62" s="12">
        <v>0</v>
      </c>
      <c r="J62" s="12">
        <v>0</v>
      </c>
    </row>
    <row r="63" spans="1:10" ht="37.5" x14ac:dyDescent="0.2">
      <c r="A63" s="14">
        <v>45</v>
      </c>
      <c r="B63" s="4" t="s">
        <v>35</v>
      </c>
      <c r="C63" s="7" t="s">
        <v>48</v>
      </c>
      <c r="D63" s="7" t="s">
        <v>36</v>
      </c>
      <c r="E63" s="7" t="s">
        <v>46</v>
      </c>
      <c r="F63" s="7" t="s">
        <v>31</v>
      </c>
      <c r="G63" s="7" t="s">
        <v>48</v>
      </c>
      <c r="H63" s="22">
        <f>H64</f>
        <v>15645.783109999998</v>
      </c>
      <c r="I63" s="12">
        <f>I64</f>
        <v>9167.4069999999992</v>
      </c>
      <c r="J63" s="12">
        <f>J64</f>
        <v>9179.4069999999992</v>
      </c>
    </row>
    <row r="64" spans="1:10" ht="96" customHeight="1" x14ac:dyDescent="0.2">
      <c r="A64" s="14">
        <v>46</v>
      </c>
      <c r="B64" s="4" t="s">
        <v>37</v>
      </c>
      <c r="C64" s="7" t="s">
        <v>48</v>
      </c>
      <c r="D64" s="7" t="s">
        <v>38</v>
      </c>
      <c r="E64" s="7" t="s">
        <v>46</v>
      </c>
      <c r="F64" s="7" t="s">
        <v>31</v>
      </c>
      <c r="G64" s="7" t="s">
        <v>48</v>
      </c>
      <c r="H64" s="22">
        <f>H65+H68+H73</f>
        <v>15645.783109999998</v>
      </c>
      <c r="I64" s="12">
        <f>I65+I68+I73</f>
        <v>9167.4069999999992</v>
      </c>
      <c r="J64" s="12">
        <f>J65+J68+J73</f>
        <v>9179.4069999999992</v>
      </c>
    </row>
    <row r="65" spans="1:10" ht="66.75" customHeight="1" x14ac:dyDescent="0.2">
      <c r="A65" s="14">
        <v>47</v>
      </c>
      <c r="B65" s="4" t="s">
        <v>39</v>
      </c>
      <c r="C65" s="7" t="s">
        <v>25</v>
      </c>
      <c r="D65" s="7" t="s">
        <v>113</v>
      </c>
      <c r="E65" s="7" t="s">
        <v>46</v>
      </c>
      <c r="F65" s="7" t="s">
        <v>31</v>
      </c>
      <c r="G65" s="7" t="s">
        <v>41</v>
      </c>
      <c r="H65" s="12">
        <f t="shared" ref="H65:J66" si="9">H66</f>
        <v>6203.5</v>
      </c>
      <c r="I65" s="12">
        <f t="shared" si="9"/>
        <v>4962.7</v>
      </c>
      <c r="J65" s="12">
        <f t="shared" si="9"/>
        <v>4962.7</v>
      </c>
    </row>
    <row r="66" spans="1:10" ht="45.75" customHeight="1" x14ac:dyDescent="0.2">
      <c r="A66" s="14">
        <v>48</v>
      </c>
      <c r="B66" s="4" t="s">
        <v>40</v>
      </c>
      <c r="C66" s="7" t="s">
        <v>25</v>
      </c>
      <c r="D66" s="7" t="s">
        <v>112</v>
      </c>
      <c r="E66" s="7" t="s">
        <v>46</v>
      </c>
      <c r="F66" s="7" t="s">
        <v>31</v>
      </c>
      <c r="G66" s="7" t="s">
        <v>41</v>
      </c>
      <c r="H66" s="12">
        <f t="shared" si="9"/>
        <v>6203.5</v>
      </c>
      <c r="I66" s="12">
        <f t="shared" si="9"/>
        <v>4962.7</v>
      </c>
      <c r="J66" s="12">
        <f t="shared" si="9"/>
        <v>4962.7</v>
      </c>
    </row>
    <row r="67" spans="1:10" ht="63.75" customHeight="1" x14ac:dyDescent="0.2">
      <c r="A67" s="14">
        <v>49</v>
      </c>
      <c r="B67" s="4" t="s">
        <v>84</v>
      </c>
      <c r="C67" s="7" t="s">
        <v>25</v>
      </c>
      <c r="D67" s="7" t="s">
        <v>112</v>
      </c>
      <c r="E67" s="7" t="s">
        <v>80</v>
      </c>
      <c r="F67" s="7" t="s">
        <v>31</v>
      </c>
      <c r="G67" s="7" t="s">
        <v>41</v>
      </c>
      <c r="H67" s="12">
        <f>6203.5</f>
        <v>6203.5</v>
      </c>
      <c r="I67" s="12">
        <f>4962.7</f>
        <v>4962.7</v>
      </c>
      <c r="J67" s="12">
        <v>4962.7</v>
      </c>
    </row>
    <row r="68" spans="1:10" ht="69" customHeight="1" x14ac:dyDescent="0.2">
      <c r="A68" s="14">
        <v>50</v>
      </c>
      <c r="B68" s="4" t="s">
        <v>116</v>
      </c>
      <c r="C68" s="7" t="s">
        <v>25</v>
      </c>
      <c r="D68" s="7" t="s">
        <v>111</v>
      </c>
      <c r="E68" s="7" t="s">
        <v>46</v>
      </c>
      <c r="F68" s="7" t="s">
        <v>31</v>
      </c>
      <c r="G68" s="7" t="s">
        <v>48</v>
      </c>
      <c r="H68" s="12">
        <f>H71+H69</f>
        <v>313.08510999999999</v>
      </c>
      <c r="I68" s="12">
        <f>I71+I69</f>
        <v>291.60000000000002</v>
      </c>
      <c r="J68" s="12">
        <f>J71+J69</f>
        <v>303.60000000000002</v>
      </c>
    </row>
    <row r="69" spans="1:10" ht="85.5" customHeight="1" x14ac:dyDescent="0.2">
      <c r="A69" s="14">
        <v>51</v>
      </c>
      <c r="B69" s="4" t="s">
        <v>96</v>
      </c>
      <c r="C69" s="7" t="s">
        <v>25</v>
      </c>
      <c r="D69" s="7" t="s">
        <v>110</v>
      </c>
      <c r="E69" s="7" t="s">
        <v>46</v>
      </c>
      <c r="F69" s="7" t="s">
        <v>31</v>
      </c>
      <c r="G69" s="7" t="s">
        <v>41</v>
      </c>
      <c r="H69" s="12">
        <f>H70</f>
        <v>15.500000000000002</v>
      </c>
      <c r="I69" s="12">
        <f>I70</f>
        <v>14.3</v>
      </c>
      <c r="J69" s="12">
        <f>J70</f>
        <v>14.3</v>
      </c>
    </row>
    <row r="70" spans="1:10" ht="169.5" customHeight="1" x14ac:dyDescent="0.2">
      <c r="A70" s="14">
        <v>52</v>
      </c>
      <c r="B70" s="4" t="s">
        <v>97</v>
      </c>
      <c r="C70" s="7" t="s">
        <v>25</v>
      </c>
      <c r="D70" s="7" t="s">
        <v>110</v>
      </c>
      <c r="E70" s="7" t="s">
        <v>80</v>
      </c>
      <c r="F70" s="7" t="s">
        <v>76</v>
      </c>
      <c r="G70" s="7" t="s">
        <v>41</v>
      </c>
      <c r="H70" s="12">
        <f>14.3+0.4+0.8</f>
        <v>15.500000000000002</v>
      </c>
      <c r="I70" s="12">
        <v>14.3</v>
      </c>
      <c r="J70" s="12">
        <v>14.3</v>
      </c>
    </row>
    <row r="71" spans="1:10" ht="101.25" customHeight="1" x14ac:dyDescent="0.2">
      <c r="A71" s="14">
        <v>53</v>
      </c>
      <c r="B71" s="4" t="s">
        <v>42</v>
      </c>
      <c r="C71" s="7" t="s">
        <v>25</v>
      </c>
      <c r="D71" s="7" t="s">
        <v>115</v>
      </c>
      <c r="E71" s="7" t="s">
        <v>46</v>
      </c>
      <c r="F71" s="7" t="s">
        <v>31</v>
      </c>
      <c r="G71" s="7" t="s">
        <v>41</v>
      </c>
      <c r="H71" s="12">
        <f>H72</f>
        <v>297.58510999999999</v>
      </c>
      <c r="I71" s="12">
        <f>I72</f>
        <v>277.3</v>
      </c>
      <c r="J71" s="12">
        <f>J72</f>
        <v>289.3</v>
      </c>
    </row>
    <row r="72" spans="1:10" ht="120" customHeight="1" x14ac:dyDescent="0.2">
      <c r="A72" s="14">
        <v>54</v>
      </c>
      <c r="B72" s="4" t="s">
        <v>83</v>
      </c>
      <c r="C72" s="7" t="s">
        <v>25</v>
      </c>
      <c r="D72" s="7" t="s">
        <v>115</v>
      </c>
      <c r="E72" s="7" t="s">
        <v>80</v>
      </c>
      <c r="F72" s="7" t="s">
        <v>31</v>
      </c>
      <c r="G72" s="7" t="s">
        <v>41</v>
      </c>
      <c r="H72" s="12">
        <f>273.8+23.78511</f>
        <v>297.58510999999999</v>
      </c>
      <c r="I72" s="12">
        <v>277.3</v>
      </c>
      <c r="J72" s="12">
        <v>289.3</v>
      </c>
    </row>
    <row r="73" spans="1:10" ht="50.25" customHeight="1" x14ac:dyDescent="0.2">
      <c r="A73" s="25">
        <v>55</v>
      </c>
      <c r="B73" s="4" t="s">
        <v>43</v>
      </c>
      <c r="C73" s="7" t="s">
        <v>25</v>
      </c>
      <c r="D73" s="7" t="s">
        <v>114</v>
      </c>
      <c r="E73" s="7" t="s">
        <v>46</v>
      </c>
      <c r="F73" s="7" t="s">
        <v>31</v>
      </c>
      <c r="G73" s="7" t="s">
        <v>41</v>
      </c>
      <c r="H73" s="18">
        <f t="shared" ref="H73:J74" si="10">H74</f>
        <v>9129.1979999999985</v>
      </c>
      <c r="I73" s="12">
        <f t="shared" si="10"/>
        <v>3913.107</v>
      </c>
      <c r="J73" s="12">
        <f t="shared" si="10"/>
        <v>3913.107</v>
      </c>
    </row>
    <row r="74" spans="1:10" ht="68.25" customHeight="1" x14ac:dyDescent="0.2">
      <c r="A74" s="25">
        <v>56</v>
      </c>
      <c r="B74" s="4" t="s">
        <v>51</v>
      </c>
      <c r="C74" s="7" t="s">
        <v>25</v>
      </c>
      <c r="D74" s="7" t="s">
        <v>109</v>
      </c>
      <c r="E74" s="7" t="s">
        <v>46</v>
      </c>
      <c r="F74" s="7" t="s">
        <v>31</v>
      </c>
      <c r="G74" s="7" t="s">
        <v>41</v>
      </c>
      <c r="H74" s="18">
        <f t="shared" si="10"/>
        <v>9129.1979999999985</v>
      </c>
      <c r="I74" s="12">
        <f t="shared" si="10"/>
        <v>3913.107</v>
      </c>
      <c r="J74" s="12">
        <f t="shared" si="10"/>
        <v>3913.107</v>
      </c>
    </row>
    <row r="75" spans="1:10" ht="80.25" customHeight="1" x14ac:dyDescent="0.2">
      <c r="A75" s="25">
        <v>57</v>
      </c>
      <c r="B75" s="4" t="s">
        <v>82</v>
      </c>
      <c r="C75" s="7" t="s">
        <v>25</v>
      </c>
      <c r="D75" s="7" t="s">
        <v>109</v>
      </c>
      <c r="E75" s="7" t="s">
        <v>80</v>
      </c>
      <c r="F75" s="7" t="s">
        <v>31</v>
      </c>
      <c r="G75" s="7" t="s">
        <v>41</v>
      </c>
      <c r="H75" s="18">
        <f>4890.707+102.137+1493.7+423+1512+142.5+6.58+262+14.937+194.632+75.005+12</f>
        <v>9129.1979999999985</v>
      </c>
      <c r="I75" s="12">
        <v>3913.107</v>
      </c>
      <c r="J75" s="12">
        <v>3913.107</v>
      </c>
    </row>
    <row r="76" spans="1:10" ht="26.25" customHeight="1" x14ac:dyDescent="0.3">
      <c r="A76" s="29" t="s">
        <v>2</v>
      </c>
      <c r="B76" s="30"/>
      <c r="C76" s="30"/>
      <c r="D76" s="30"/>
      <c r="E76" s="30"/>
      <c r="F76" s="30"/>
      <c r="G76" s="31"/>
      <c r="H76" s="57">
        <f>H16</f>
        <v>21789.471679999999</v>
      </c>
      <c r="I76" s="23">
        <f>I16</f>
        <v>13562.706999999999</v>
      </c>
      <c r="J76" s="23">
        <f>J16</f>
        <v>13636.406999999999</v>
      </c>
    </row>
    <row r="78" spans="1:10" x14ac:dyDescent="0.2">
      <c r="H78" s="8"/>
      <c r="I78" s="13"/>
      <c r="J78" s="13"/>
    </row>
    <row r="79" spans="1:10" ht="15" customHeight="1" x14ac:dyDescent="0.2">
      <c r="B79" s="1"/>
    </row>
    <row r="80" spans="1:10" ht="15" customHeight="1" x14ac:dyDescent="0.2">
      <c r="B80" s="2"/>
      <c r="I80" s="13"/>
      <c r="J80" s="13"/>
    </row>
    <row r="81" spans="2:2" ht="15" customHeight="1" x14ac:dyDescent="0.2">
      <c r="B81" s="2"/>
    </row>
    <row r="82" spans="2:2" ht="15" customHeight="1" x14ac:dyDescent="0.2">
      <c r="B82" s="3"/>
    </row>
    <row r="83" spans="2:2" ht="15" customHeight="1" x14ac:dyDescent="0.2">
      <c r="B83" s="3"/>
    </row>
  </sheetData>
  <mergeCells count="25">
    <mergeCell ref="A5:B5"/>
    <mergeCell ref="C5:D5"/>
    <mergeCell ref="J12:J14"/>
    <mergeCell ref="D13:G14"/>
    <mergeCell ref="A7:B7"/>
    <mergeCell ref="C7:D7"/>
    <mergeCell ref="C6:D6"/>
    <mergeCell ref="A6:B6"/>
    <mergeCell ref="I12:I14"/>
    <mergeCell ref="A76:G76"/>
    <mergeCell ref="A12:A14"/>
    <mergeCell ref="B12:G12"/>
    <mergeCell ref="A11:J11"/>
    <mergeCell ref="A9:J9"/>
    <mergeCell ref="B13:B14"/>
    <mergeCell ref="H12:H14"/>
    <mergeCell ref="C13:C14"/>
    <mergeCell ref="E4:J4"/>
    <mergeCell ref="E8:J8"/>
    <mergeCell ref="E1:J1"/>
    <mergeCell ref="E2:J2"/>
    <mergeCell ref="E3:J3"/>
    <mergeCell ref="E5:J5"/>
    <mergeCell ref="E6:J6"/>
    <mergeCell ref="E7:J7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2018-03-02T04:15:22Z</cp:lastPrinted>
  <dcterms:created xsi:type="dcterms:W3CDTF">2010-12-24T06:46:12Z</dcterms:created>
  <dcterms:modified xsi:type="dcterms:W3CDTF">2018-12-23T04:43:21Z</dcterms:modified>
</cp:coreProperties>
</file>