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885" windowWidth="15480" windowHeight="8760"/>
  </bookViews>
  <sheets>
    <sheet name="Лист1" sheetId="1" r:id="rId1"/>
  </sheets>
  <definedNames>
    <definedName name="_xlnm.Print_Titles" localSheetId="0">Лист1!$16:$17</definedName>
  </definedNames>
  <calcPr calcId="145621" calcOnSave="0"/>
</workbook>
</file>

<file path=xl/calcChain.xml><?xml version="1.0" encoding="utf-8"?>
<calcChain xmlns="http://schemas.openxmlformats.org/spreadsheetml/2006/main">
  <c r="G142" i="1" l="1"/>
  <c r="G143" i="1"/>
  <c r="G150" i="1"/>
  <c r="G127" i="1" l="1"/>
  <c r="G153" i="1"/>
  <c r="G124" i="1"/>
  <c r="G32" i="1"/>
  <c r="G51" i="1"/>
  <c r="G34" i="1" l="1"/>
  <c r="G167" i="1" l="1"/>
  <c r="G166" i="1" s="1"/>
  <c r="G160" i="1" l="1"/>
  <c r="G161" i="1"/>
  <c r="G139" i="1" l="1"/>
  <c r="G140" i="1"/>
  <c r="G136" i="1"/>
  <c r="G137" i="1"/>
  <c r="G76" i="1" l="1"/>
  <c r="G69" i="1" l="1"/>
  <c r="G70" i="1"/>
  <c r="G72" i="1"/>
  <c r="G73" i="1"/>
  <c r="G66" i="1"/>
  <c r="G95" i="1" l="1"/>
  <c r="G91" i="1" l="1"/>
  <c r="G90" i="1" s="1"/>
  <c r="G98" i="1"/>
  <c r="G97" i="1" s="1"/>
  <c r="G96" i="1" s="1"/>
  <c r="G149" i="1"/>
  <c r="G148" i="1" s="1"/>
  <c r="G145" i="1"/>
  <c r="G146" i="1"/>
  <c r="G31" i="1"/>
  <c r="G56" i="1"/>
  <c r="G55" i="1"/>
  <c r="G103" i="1"/>
  <c r="G102" i="1" s="1"/>
  <c r="G86" i="1" s="1"/>
  <c r="G100" i="1"/>
  <c r="G99" i="1"/>
  <c r="G27" i="1"/>
  <c r="G26" i="1"/>
  <c r="G25" i="1" s="1"/>
  <c r="G37" i="1"/>
  <c r="G113" i="1"/>
  <c r="G130" i="1"/>
  <c r="G120" i="1"/>
  <c r="G180" i="1"/>
  <c r="G155" i="1"/>
  <c r="G152" i="1"/>
  <c r="G132" i="1"/>
  <c r="G131" i="1" s="1"/>
  <c r="G123" i="1"/>
  <c r="G122" i="1" s="1"/>
  <c r="G117" i="1"/>
  <c r="G116" i="1" s="1"/>
  <c r="G129" i="1"/>
  <c r="G128" i="1" s="1"/>
  <c r="G126" i="1"/>
  <c r="G125" i="1" s="1"/>
  <c r="G108" i="1"/>
  <c r="G107" i="1" s="1"/>
  <c r="G106" i="1" s="1"/>
  <c r="G105" i="1" s="1"/>
  <c r="G88" i="1"/>
  <c r="G64" i="1"/>
  <c r="G63" i="1" s="1"/>
  <c r="G50" i="1"/>
  <c r="G49" i="1" s="1"/>
  <c r="G44" i="1"/>
  <c r="G33" i="1"/>
  <c r="G30" i="1"/>
  <c r="G23" i="1"/>
  <c r="G65" i="1"/>
  <c r="G164" i="1"/>
  <c r="G163" i="1" s="1"/>
  <c r="G53" i="1"/>
  <c r="G52" i="1" s="1"/>
  <c r="G94" i="1"/>
  <c r="G93" i="1" s="1"/>
  <c r="G87" i="1"/>
  <c r="G22" i="1"/>
  <c r="G21" i="1" s="1"/>
  <c r="G20" i="1" s="1"/>
  <c r="G29" i="1"/>
  <c r="G36" i="1"/>
  <c r="G35" i="1" s="1"/>
  <c r="G43" i="1"/>
  <c r="G46" i="1"/>
  <c r="G75" i="1"/>
  <c r="G68" i="1" s="1"/>
  <c r="G67" i="1" s="1"/>
  <c r="G79" i="1"/>
  <c r="G82" i="1"/>
  <c r="G112" i="1"/>
  <c r="G119" i="1"/>
  <c r="G151" i="1"/>
  <c r="G135" i="1" s="1"/>
  <c r="G154" i="1"/>
  <c r="G171" i="1"/>
  <c r="G170" i="1" s="1"/>
  <c r="G169" i="1" s="1"/>
  <c r="G174" i="1"/>
  <c r="G78" i="1"/>
  <c r="G39" i="1"/>
  <c r="G58" i="1"/>
  <c r="G38" i="1"/>
  <c r="G179" i="1"/>
  <c r="G178" i="1" s="1"/>
  <c r="G111" i="1"/>
  <c r="G177" i="1"/>
  <c r="G42" i="1" l="1"/>
  <c r="G28" i="1"/>
  <c r="G115" i="1"/>
  <c r="G110" i="1" s="1"/>
  <c r="G62" i="1"/>
  <c r="G61" i="1" s="1"/>
  <c r="G24" i="1"/>
  <c r="G134" i="1"/>
  <c r="G85" i="1"/>
  <c r="G19" i="1" l="1"/>
  <c r="G182" i="1" s="1"/>
  <c r="G18" i="1" l="1"/>
</calcChain>
</file>

<file path=xl/sharedStrings.xml><?xml version="1.0" encoding="utf-8"?>
<sst xmlns="http://schemas.openxmlformats.org/spreadsheetml/2006/main" count="692" uniqueCount="177">
  <si>
    <t>Наименование главных распорядителей и наименование показателей бюджетной классификации</t>
  </si>
  <si>
    <t>2</t>
  </si>
  <si>
    <t>3</t>
  </si>
  <si>
    <t>4</t>
  </si>
  <si>
    <t>5</t>
  </si>
  <si>
    <t>6</t>
  </si>
  <si>
    <t>552</t>
  </si>
  <si>
    <t/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</si>
  <si>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</si>
  <si>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</si>
  <si>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</si>
  <si>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</si>
  <si>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</si>
  <si>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</si>
  <si>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</si>
  <si>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</si>
  <si>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</si>
  <si>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</si>
  <si>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</si>
  <si>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</si>
  <si>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</si>
  <si>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</si>
  <si>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</si>
  <si>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</si>
  <si>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</si>
  <si>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</si>
  <si>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</si>
  <si>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</si>
  <si>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</si>
  <si>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</si>
  <si>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</si>
  <si>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</si>
  <si>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</si>
  <si>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</si>
  <si>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</si>
  <si>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</si>
  <si>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</si>
  <si>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</si>
  <si>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</si>
  <si>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</si>
  <si>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</si>
  <si>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</si>
  <si>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</si>
  <si>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</si>
  <si>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</si>
  <si>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</si>
  <si>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</si>
  <si>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</si>
  <si>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Оценка недвижимости, признание прав и регулирование отношений по государственной и муниципальной собственности</t>
  </si>
  <si>
    <t>Дорожное хозяйство (дорожные фонды)</t>
  </si>
  <si>
    <t>КВСР</t>
  </si>
  <si>
    <t>КФСР</t>
  </si>
  <si>
    <t>КЦСР</t>
  </si>
  <si>
    <t>КВР</t>
  </si>
  <si>
    <t>870</t>
  </si>
  <si>
    <t>Обеспечение деятельности подведомственных учреждений- библиотек</t>
  </si>
  <si>
    <t>Реализация государственных функций, связанных с общегосударственным управлением (прочие расходы)</t>
  </si>
  <si>
    <t>Уличное освещение поселений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</si>
  <si>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</si>
  <si>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</si>
  <si>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</si>
  <si>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</si>
  <si>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</si>
  <si>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1</t>
  </si>
  <si>
    <t>Резервные средства</t>
  </si>
  <si>
    <t>540</t>
  </si>
  <si>
    <t>Иные межбюджетные трансферты</t>
  </si>
  <si>
    <t>к  решению поселкового</t>
  </si>
  <si>
    <t>Содержание автомобильных дорог за счет местного бюджета</t>
  </si>
  <si>
    <t>Приложение №  7</t>
  </si>
  <si>
    <t>Уплата прочих налогов, сборов и иных платежей</t>
  </si>
  <si>
    <t>Озеленение  поселений</t>
  </si>
  <si>
    <t xml:space="preserve"> Реализация государственных функций, связанных с общегосударственным управлением (членские взносы) </t>
  </si>
  <si>
    <t>(тыс.рублей)</t>
  </si>
  <si>
    <t>№ строки</t>
  </si>
  <si>
    <t>Администрация поселка  Большая Ирба</t>
  </si>
  <si>
    <t>100</t>
  </si>
  <si>
    <t>120</t>
  </si>
  <si>
    <t>Расходы на выплаты персоналу государственных (муниципальных) органов</t>
  </si>
  <si>
    <t>200</t>
  </si>
  <si>
    <t>240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</si>
  <si>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</si>
  <si>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</si>
  <si>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800</t>
  </si>
  <si>
    <t>850</t>
  </si>
  <si>
    <t>Иные бюджетные ассигнования</t>
  </si>
  <si>
    <t>Уплата  налогов, сборов и иных платежей</t>
  </si>
  <si>
    <t>500</t>
  </si>
  <si>
    <t>Межбюджетные трансферты</t>
  </si>
  <si>
    <t>600</t>
  </si>
  <si>
    <t>610</t>
  </si>
  <si>
    <t xml:space="preserve">Субсидии бюджетным учреждениям </t>
  </si>
  <si>
    <t>Предоставление субсидий бюджетным, автономным  учреждениям и иным некоммерческим организациям</t>
  </si>
  <si>
    <t>Центральный аппарат муниципального образования (по новой системе оплаты труда)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</si>
  <si>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</si>
  <si>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ФИЗИЧЕСКАЯ КУЛЬТУРА И СПОРТ</t>
  </si>
  <si>
    <t>ЗДРАВООХРАНЕНИЕ</t>
  </si>
  <si>
    <t>КУЛЬТУРА, КИНЕМАТОГРАФИЯ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</si>
  <si>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</si>
  <si>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</si>
  <si>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</si>
  <si>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</si>
  <si>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ВЕДОМСТВЕННАЯ СТРУКТУРА  РАСХОДОВ МЕСТНОГО БЮДЖЕТА НА 2016 ГОД</t>
  </si>
  <si>
    <t>0220080810</t>
  </si>
  <si>
    <t>0110075550</t>
  </si>
  <si>
    <t>0210080640</t>
  </si>
  <si>
    <t>0210080630</t>
  </si>
  <si>
    <t>0210084810</t>
  </si>
  <si>
    <t>0210080620</t>
  </si>
  <si>
    <t>0130085020</t>
  </si>
  <si>
    <t>0110081160</t>
  </si>
  <si>
    <t>0110081150</t>
  </si>
  <si>
    <t>0110081140</t>
  </si>
  <si>
    <t>0130081130</t>
  </si>
  <si>
    <t>0130081030</t>
  </si>
  <si>
    <t>0110080250</t>
  </si>
  <si>
    <t>011080250</t>
  </si>
  <si>
    <t>0110083090</t>
  </si>
  <si>
    <t>0120082130</t>
  </si>
  <si>
    <t>0160082030</t>
  </si>
  <si>
    <t>0160081020</t>
  </si>
  <si>
    <t>0150082060</t>
  </si>
  <si>
    <t>0150082050</t>
  </si>
  <si>
    <t>0140082040</t>
  </si>
  <si>
    <t>9020051180</t>
  </si>
  <si>
    <t>9010083070</t>
  </si>
  <si>
    <t>9010080850</t>
  </si>
  <si>
    <t>9010080230</t>
  </si>
  <si>
    <t>9010080220</t>
  </si>
  <si>
    <t>9010075140</t>
  </si>
  <si>
    <t>9010080110</t>
  </si>
  <si>
    <t>9010080210</t>
  </si>
  <si>
    <t>9010080240</t>
  </si>
  <si>
    <t>9010080250</t>
  </si>
  <si>
    <t>9010012210</t>
  </si>
  <si>
    <t>9010080860</t>
  </si>
  <si>
    <t>Мероприятия по отлову безнадзорных животных</t>
  </si>
  <si>
    <t>Сумма на 2016 год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</si>
  <si>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</si>
  <si>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от   25.12.2015г. №  7-26 р</t>
  </si>
  <si>
    <t>0210012210</t>
  </si>
  <si>
    <t>01600S3930</t>
  </si>
  <si>
    <t>Софинансирование на осуществление дорожной деятельности в отношени автомобильных дорог общего пользования местного значения по направлению на содержание автомобильных дорог общего пользования местного значения</t>
  </si>
  <si>
    <t>0160073930</t>
  </si>
  <si>
    <t>Субсидия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по направлению на содержание автомобильных дорог общего пользования местного значения</t>
  </si>
  <si>
    <t>01100S5550</t>
  </si>
  <si>
    <t>Мероприятия в области физической культуры  и спорта</t>
  </si>
  <si>
    <t>Мероприятия антикоррупционного направления</t>
  </si>
  <si>
    <t xml:space="preserve">Мероприятия  по землеустройству и землепользованию </t>
  </si>
  <si>
    <t xml:space="preserve">Прочие мероприятия по благоустройству </t>
  </si>
  <si>
    <t xml:space="preserve">Организация и содержание мест захоронения </t>
  </si>
  <si>
    <t xml:space="preserve">Резервный фонд </t>
  </si>
  <si>
    <t xml:space="preserve">Организации дорожного движения </t>
  </si>
  <si>
    <t xml:space="preserve">Мероприятия в области коммунального хозяйства  </t>
  </si>
  <si>
    <t>Обеспечение первичных  мер пожарной безопасности</t>
  </si>
  <si>
    <t xml:space="preserve">Энергосбережение и повышение энергетической эффективности </t>
  </si>
  <si>
    <t xml:space="preserve">Культурно-массовые мероприятия </t>
  </si>
  <si>
    <t>Другие вопросы в области  физической культуры  и спорта</t>
  </si>
  <si>
    <t xml:space="preserve">Профилактика терроризма и экстремизма  </t>
  </si>
  <si>
    <t>01400S4120</t>
  </si>
  <si>
    <t>0140074120</t>
  </si>
  <si>
    <t>Софинансирование на обеспечение первичных  мер пожарной безопасности</t>
  </si>
  <si>
    <t>Софинансирование на осуществление дорожной деятельности в отношении автомобильных дорог общего пользования местного значения по направлению на содержание автомобильных дорог общего пользования местного значения</t>
  </si>
  <si>
    <t>Субсидии на частичное финансирование             (возмещение) расходов на обеспечение первичных мер пожарной безопасности</t>
  </si>
  <si>
    <t>0210010310</t>
  </si>
  <si>
    <t>0210010210</t>
  </si>
  <si>
    <t>Субсидия бюджетам муниципальных образований Красноярского края на частичное финансирование (возмещение) расходов на персональные выплаты, устанавливаемые в целях повышения оплаты труда молодым специалистам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</si>
  <si>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</si>
  <si>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 xml:space="preserve">Субсидия бюджетным учреждениям на финансовое обеспечение муниципального задания </t>
  </si>
  <si>
    <t>Субсидия на реализацию социокультурных проектов муниципальных учреждений культуры и образовательных учреждений в области культуры</t>
  </si>
  <si>
    <t>Субсидия по софинансированию на реализацию социокультурных проектов муниципальных учреждений культуры и образовательных учреждений в области культуры</t>
  </si>
  <si>
    <t>908008746</t>
  </si>
  <si>
    <t>Осуществление части полномочий по вопросам создания безопасных и комфортных условий функционирования объектов муниципальной собственности, развития муниципальных учреждений (софинансирование на капитальный ремонт)</t>
  </si>
  <si>
    <t>от  27.9.2016г. №   13-50 р</t>
  </si>
  <si>
    <t>Приложение №  3</t>
  </si>
  <si>
    <t>0210011210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</si>
  <si>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софинансирование за счет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</si>
</sst>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0"/>
    <numFmt numFmtId="166" formatCode="0.00000"/>
    <numFmt numFmtId="167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Border="1"/>
    <xf numFmtId="0" fontId="0" fillId="0" borderId="1" xfId="0" applyBorder="1"/>
    <xf numFmtId="0" fontId="9" fillId="0" borderId="0" xfId="1" applyFont="1" applyAlignment="1">
      <alignment horizontal="right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2" fontId="6" fillId="0" borderId="1" xfId="2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166" fontId="0" fillId="0" borderId="0" xfId="0" applyNumberFormat="1"/>
    <xf numFmtId="166" fontId="5" fillId="0" borderId="0" xfId="0" applyNumberFormat="1" applyFont="1" applyFill="1" applyBorder="1" applyAlignment="1">
      <alignment vertical="top"/>
    </xf>
    <xf numFmtId="165" fontId="0" fillId="0" borderId="0" xfId="0" applyNumberFormat="1"/>
    <xf numFmtId="0" fontId="8" fillId="0" borderId="1" xfId="0" applyFont="1" applyFill="1" applyBorder="1" applyAlignment="1">
      <alignment horizontal="center" vertical="top"/>
    </xf>
    <xf numFmtId="166" fontId="6" fillId="0" borderId="1" xfId="2" applyNumberFormat="1" applyFont="1" applyBorder="1" applyAlignment="1">
      <alignment horizontal="right" vertical="top"/>
    </xf>
    <xf numFmtId="166" fontId="6" fillId="0" borderId="1" xfId="2" applyNumberFormat="1" applyFont="1" applyBorder="1" applyAlignment="1">
      <alignment horizontal="right"/>
    </xf>
    <xf numFmtId="166" fontId="2" fillId="0" borderId="1" xfId="1" applyNumberFormat="1" applyFont="1" applyFill="1" applyBorder="1" applyAlignment="1">
      <alignment horizontal="center" vertical="center"/>
    </xf>
    <xf numFmtId="167" fontId="6" fillId="0" borderId="1" xfId="2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8"/>
  <sheetViews>
    <sheetView tabSelected="1" topLeftCell="A73" workbookViewId="0">
      <selection activeCell="B81" sqref="B81"/>
    </sheetView>
  </sheetViews>
  <sheetFormatPr defaultRowHeight="15" x14ac:dyDescent="0.25"/>
  <cols>
    <col min="1" max="1" width="14" bestFit="1" customWidth="1"/>
    <col min="2" max="2" width="47.7109375" customWidth="1"/>
    <col min="3" max="3" width="10.140625" customWidth="1"/>
    <col min="4" max="4" width="10.7109375" customWidth="1"/>
    <col min="5" max="5" width="12.5703125" customWidth="1"/>
    <col min="6" max="6" width="7.7109375" customWidth="1"/>
    <col min="7" max="7" width="15.7109375" customWidth="1"/>
    <col min="8" max="8" width="9.7109375" bestFit="1" customWidth="1"/>
    <col min="9" max="9" width="15.7109375" customWidth="1"/>
  </cols>
  <sheetData>
    <row r="1" spans="1:7" ht="15.75" x14ac:dyDescent="0.25">
      <c r="E1" s="1" t="s">
        <v>174</v>
      </c>
      <c r="F1" s="1"/>
      <c r="G1" s="3"/>
    </row>
    <row r="2" spans="1:7" ht="15.75" x14ac:dyDescent="0.25">
      <c r="E2" s="1" t="s">
        <v>67</v>
      </c>
      <c r="F2" s="1"/>
      <c r="G2" s="2"/>
    </row>
    <row r="3" spans="1:7" ht="15.75" x14ac:dyDescent="0.25">
      <c r="E3" s="1" t="s">
        <v>45</v>
      </c>
      <c r="F3" s="1"/>
      <c r="G3" s="3"/>
    </row>
    <row r="4" spans="1:7" ht="15.75" x14ac:dyDescent="0.25">
      <c r="E4" s="1" t="s">
        <v>173</v>
      </c>
      <c r="F4" s="1"/>
      <c r="G4" s="3"/>
    </row>
    <row r="5" spans="1:7" ht="15.75" x14ac:dyDescent="0.25">
      <c r="E5" s="1"/>
      <c r="F5" s="1"/>
      <c r="G5" s="3"/>
    </row>
    <row r="6" spans="1:7" ht="24" customHeight="1" x14ac:dyDescent="0.25">
      <c r="B6" s="1"/>
      <c r="C6" s="1"/>
      <c r="D6" s="1"/>
      <c r="E6" s="1" t="s">
        <v>69</v>
      </c>
      <c r="F6" s="1"/>
      <c r="G6" s="3"/>
    </row>
    <row r="7" spans="1:7" ht="21" customHeight="1" x14ac:dyDescent="0.25">
      <c r="B7" s="1"/>
      <c r="C7" s="1"/>
      <c r="D7" s="1"/>
      <c r="E7" s="1" t="s">
        <v>67</v>
      </c>
      <c r="F7" s="1"/>
      <c r="G7" s="2"/>
    </row>
    <row r="8" spans="1:7" ht="15.95" customHeight="1" x14ac:dyDescent="0.25">
      <c r="B8" s="1"/>
      <c r="C8" s="1"/>
      <c r="D8" s="1"/>
      <c r="E8" s="1" t="s">
        <v>45</v>
      </c>
      <c r="F8" s="1"/>
      <c r="G8" s="3"/>
    </row>
    <row r="9" spans="1:7" ht="15.95" customHeight="1" x14ac:dyDescent="0.25">
      <c r="B9" s="1"/>
      <c r="C9" s="1"/>
      <c r="D9" s="1"/>
      <c r="E9" s="1" t="s">
        <v>139</v>
      </c>
      <c r="F9" s="1"/>
      <c r="G9" s="3"/>
    </row>
    <row r="10" spans="1:7" ht="15.95" customHeight="1" x14ac:dyDescent="0.25">
      <c r="B10" s="1"/>
      <c r="C10" s="1"/>
      <c r="D10" s="1"/>
      <c r="E10" s="1"/>
      <c r="F10" s="1"/>
      <c r="G10" s="4"/>
    </row>
    <row r="11" spans="1:7" ht="14.1" customHeight="1" x14ac:dyDescent="0.25">
      <c r="B11" s="1"/>
      <c r="C11" s="1"/>
      <c r="D11" s="1"/>
      <c r="E11" s="1"/>
      <c r="F11" s="1"/>
      <c r="G11" s="5"/>
    </row>
    <row r="12" spans="1:7" ht="15.95" customHeight="1" x14ac:dyDescent="0.25">
      <c r="B12" s="33" t="s">
        <v>102</v>
      </c>
      <c r="C12" s="33"/>
      <c r="D12" s="33"/>
      <c r="E12" s="33"/>
      <c r="F12" s="33"/>
      <c r="G12" s="33"/>
    </row>
    <row r="13" spans="1:7" ht="15.95" customHeight="1" x14ac:dyDescent="0.25">
      <c r="B13" s="33"/>
      <c r="C13" s="33"/>
      <c r="D13" s="33"/>
      <c r="E13" s="33"/>
      <c r="F13" s="33"/>
      <c r="G13" s="33"/>
    </row>
    <row r="14" spans="1:7" ht="18" customHeight="1" x14ac:dyDescent="0.25">
      <c r="B14" s="1"/>
      <c r="C14" s="1"/>
      <c r="D14" s="1"/>
      <c r="E14" s="1"/>
      <c r="F14" s="1"/>
      <c r="G14" s="10" t="s">
        <v>73</v>
      </c>
    </row>
    <row r="15" spans="1:7" ht="18" customHeight="1" x14ac:dyDescent="0.25">
      <c r="A15" s="39" t="s">
        <v>74</v>
      </c>
      <c r="B15" s="31" t="s">
        <v>0</v>
      </c>
      <c r="C15" s="37" t="s">
        <v>50</v>
      </c>
      <c r="D15" s="38" t="s">
        <v>51</v>
      </c>
      <c r="E15" s="38" t="s">
        <v>52</v>
      </c>
      <c r="F15" s="38" t="s">
        <v>53</v>
      </c>
      <c r="G15" s="29" t="s">
        <v>137</v>
      </c>
    </row>
    <row r="16" spans="1:7" ht="81.95" customHeight="1" x14ac:dyDescent="0.25">
      <c r="A16" s="40"/>
      <c r="B16" s="32"/>
      <c r="C16" s="37"/>
      <c r="D16" s="38"/>
      <c r="E16" s="38"/>
      <c r="F16" s="38"/>
      <c r="G16" s="30"/>
    </row>
    <row r="17" spans="1:8" ht="15.95" customHeight="1" x14ac:dyDescent="0.25">
      <c r="A17" s="9"/>
      <c r="B17" s="6" t="s">
        <v>63</v>
      </c>
      <c r="C17" s="6" t="s">
        <v>1</v>
      </c>
      <c r="D17" s="6" t="s">
        <v>2</v>
      </c>
      <c r="E17" s="6" t="s">
        <v>3</v>
      </c>
      <c r="F17" s="6" t="s">
        <v>4</v>
      </c>
      <c r="G17" s="25" t="s">
        <v>5</v>
      </c>
    </row>
    <row r="18" spans="1:8" ht="15.75" x14ac:dyDescent="0.25">
      <c r="A18" s="11"/>
      <c r="B18" s="12" t="s">
        <v>75</v>
      </c>
      <c r="C18" s="13" t="s">
        <v>6</v>
      </c>
      <c r="D18" s="14" t="s">
        <v>7</v>
      </c>
      <c r="E18" s="14" t="s">
        <v>7</v>
      </c>
      <c r="F18" s="14" t="s">
        <v>7</v>
      </c>
      <c r="G18" s="23">
        <f>G182</f>
        <v>21263.60151</v>
      </c>
    </row>
    <row r="19" spans="1:8" ht="15.75" x14ac:dyDescent="0.25">
      <c r="A19" s="11">
        <v>1</v>
      </c>
      <c r="B19" s="12" t="s">
        <v>101</v>
      </c>
      <c r="C19" s="13" t="s">
        <v>6</v>
      </c>
      <c r="D19" s="14" t="s">
        <v>8</v>
      </c>
      <c r="E19" s="14" t="s">
        <v>7</v>
      </c>
      <c r="F19" s="14" t="s">
        <v>7</v>
      </c>
      <c r="G19" s="23">
        <f>G20+G24+G38+G42</f>
        <v>5192.3799899999995</v>
      </c>
      <c r="H19" s="7"/>
    </row>
    <row r="20" spans="1:8" ht="47.25" x14ac:dyDescent="0.25">
      <c r="A20" s="11">
        <v>2</v>
      </c>
      <c r="B20" s="12" t="s">
        <v>9</v>
      </c>
      <c r="C20" s="13" t="s">
        <v>6</v>
      </c>
      <c r="D20" s="14" t="s">
        <v>10</v>
      </c>
      <c r="E20" s="14" t="s">
        <v>7</v>
      </c>
      <c r="F20" s="14" t="s">
        <v>7</v>
      </c>
      <c r="G20" s="17">
        <f>G21</f>
        <v>588.4</v>
      </c>
    </row>
    <row r="21" spans="1:8" ht="15.75" x14ac:dyDescent="0.25">
      <c r="A21" s="11">
        <v>3</v>
      </c>
      <c r="B21" s="12" t="s">
        <v>11</v>
      </c>
      <c r="C21" s="13" t="s">
        <v>6</v>
      </c>
      <c r="D21" s="14" t="s">
        <v>10</v>
      </c>
      <c r="E21" s="14" t="s">
        <v>133</v>
      </c>
      <c r="F21" s="14" t="s">
        <v>7</v>
      </c>
      <c r="G21" s="17">
        <f>G22</f>
        <v>588.4</v>
      </c>
    </row>
    <row r="22" spans="1:8" ht="94.5" x14ac:dyDescent="0.25">
      <c r="A22" s="11">
        <v>4</v>
      </c>
      <c r="B22" s="12" t="s">
        <v>94</v>
      </c>
      <c r="C22" s="13">
        <v>552</v>
      </c>
      <c r="D22" s="14" t="s">
        <v>10</v>
      </c>
      <c r="E22" s="14" t="s">
        <v>133</v>
      </c>
      <c r="F22" s="14" t="s">
        <v>76</v>
      </c>
      <c r="G22" s="17">
        <f>G23</f>
        <v>588.4</v>
      </c>
    </row>
    <row r="23" spans="1:8" ht="31.5" x14ac:dyDescent="0.25">
      <c r="A23" s="11">
        <v>5</v>
      </c>
      <c r="B23" s="12" t="s">
        <v>78</v>
      </c>
      <c r="C23" s="13">
        <v>552</v>
      </c>
      <c r="D23" s="14" t="s">
        <v>10</v>
      </c>
      <c r="E23" s="14" t="s">
        <v>133</v>
      </c>
      <c r="F23" s="14" t="s">
        <v>77</v>
      </c>
      <c r="G23" s="17">
        <f>448.8+135.6+4</f>
        <v>588.4</v>
      </c>
    </row>
    <row r="24" spans="1:8" ht="78.75" x14ac:dyDescent="0.25">
      <c r="A24" s="11">
        <v>6</v>
      </c>
      <c r="B24" s="12" t="s">
        <v>12</v>
      </c>
      <c r="C24" s="13" t="s">
        <v>6</v>
      </c>
      <c r="D24" s="14" t="s">
        <v>13</v>
      </c>
      <c r="E24" s="14" t="s">
        <v>7</v>
      </c>
      <c r="F24" s="14" t="s">
        <v>7</v>
      </c>
      <c r="G24" s="17">
        <f>G28+G35+G25</f>
        <v>3985.8999999999996</v>
      </c>
    </row>
    <row r="25" spans="1:8" ht="78.75" x14ac:dyDescent="0.25">
      <c r="A25" s="11">
        <v>7</v>
      </c>
      <c r="B25" s="12" t="s">
        <v>138</v>
      </c>
      <c r="C25" s="13" t="s">
        <v>6</v>
      </c>
      <c r="D25" s="14" t="s">
        <v>13</v>
      </c>
      <c r="E25" s="14" t="s">
        <v>134</v>
      </c>
      <c r="F25" s="14" t="s">
        <v>7</v>
      </c>
      <c r="G25" s="17">
        <f>G26</f>
        <v>47.379999999999995</v>
      </c>
    </row>
    <row r="26" spans="1:8" ht="94.5" x14ac:dyDescent="0.25">
      <c r="A26" s="11">
        <v>8</v>
      </c>
      <c r="B26" s="12" t="s">
        <v>94</v>
      </c>
      <c r="C26" s="13">
        <v>552</v>
      </c>
      <c r="D26" s="14" t="s">
        <v>13</v>
      </c>
      <c r="E26" s="14" t="s">
        <v>134</v>
      </c>
      <c r="F26" s="14" t="s">
        <v>76</v>
      </c>
      <c r="G26" s="17">
        <f>G27</f>
        <v>47.379999999999995</v>
      </c>
    </row>
    <row r="27" spans="1:8" ht="31.5" x14ac:dyDescent="0.25">
      <c r="A27" s="11">
        <v>9</v>
      </c>
      <c r="B27" s="12" t="s">
        <v>78</v>
      </c>
      <c r="C27" s="13">
        <v>552</v>
      </c>
      <c r="D27" s="14" t="s">
        <v>13</v>
      </c>
      <c r="E27" s="14" t="s">
        <v>134</v>
      </c>
      <c r="F27" s="14" t="s">
        <v>77</v>
      </c>
      <c r="G27" s="17">
        <f>36.4+10.98</f>
        <v>47.379999999999995</v>
      </c>
    </row>
    <row r="28" spans="1:8" ht="31.5" x14ac:dyDescent="0.25">
      <c r="A28" s="11">
        <v>10</v>
      </c>
      <c r="B28" s="12" t="s">
        <v>62</v>
      </c>
      <c r="C28" s="13" t="s">
        <v>6</v>
      </c>
      <c r="D28" s="14" t="s">
        <v>13</v>
      </c>
      <c r="E28" s="14" t="s">
        <v>131</v>
      </c>
      <c r="F28" s="14" t="s">
        <v>7</v>
      </c>
      <c r="G28" s="17">
        <f>G29+G31+G33</f>
        <v>3267.2099999999996</v>
      </c>
    </row>
    <row r="29" spans="1:8" ht="94.5" x14ac:dyDescent="0.25">
      <c r="A29" s="11">
        <v>11</v>
      </c>
      <c r="B29" s="12" t="s">
        <v>94</v>
      </c>
      <c r="C29" s="13">
        <v>552</v>
      </c>
      <c r="D29" s="14" t="s">
        <v>13</v>
      </c>
      <c r="E29" s="14" t="s">
        <v>131</v>
      </c>
      <c r="F29" s="14" t="s">
        <v>76</v>
      </c>
      <c r="G29" s="17">
        <f>G30</f>
        <v>2236.8999999999996</v>
      </c>
    </row>
    <row r="30" spans="1:8" ht="31.5" x14ac:dyDescent="0.25">
      <c r="A30" s="11">
        <v>12</v>
      </c>
      <c r="B30" s="12" t="s">
        <v>78</v>
      </c>
      <c r="C30" s="13">
        <v>552</v>
      </c>
      <c r="D30" s="14" t="s">
        <v>13</v>
      </c>
      <c r="E30" s="14" t="s">
        <v>131</v>
      </c>
      <c r="F30" s="14" t="s">
        <v>77</v>
      </c>
      <c r="G30" s="17">
        <f>1706.1+515.3+5+7+3.5</f>
        <v>2236.8999999999996</v>
      </c>
    </row>
    <row r="31" spans="1:8" ht="31.5" x14ac:dyDescent="0.25">
      <c r="A31" s="11">
        <v>13</v>
      </c>
      <c r="B31" s="15" t="s">
        <v>81</v>
      </c>
      <c r="C31" s="13">
        <v>552</v>
      </c>
      <c r="D31" s="14" t="s">
        <v>13</v>
      </c>
      <c r="E31" s="14" t="s">
        <v>131</v>
      </c>
      <c r="F31" s="14" t="s">
        <v>79</v>
      </c>
      <c r="G31" s="17">
        <f>G32</f>
        <v>868.31</v>
      </c>
    </row>
    <row r="32" spans="1:8" ht="47.25" x14ac:dyDescent="0.25">
      <c r="A32" s="11">
        <v>14</v>
      </c>
      <c r="B32" s="15" t="s">
        <v>82</v>
      </c>
      <c r="C32" s="13">
        <v>552</v>
      </c>
      <c r="D32" s="14" t="s">
        <v>13</v>
      </c>
      <c r="E32" s="14" t="s">
        <v>131</v>
      </c>
      <c r="F32" s="14" t="s">
        <v>80</v>
      </c>
      <c r="G32" s="17">
        <f>791.51+20+40.4+16.4</f>
        <v>868.31</v>
      </c>
    </row>
    <row r="33" spans="1:7" ht="19.5" customHeight="1" x14ac:dyDescent="0.25">
      <c r="A33" s="11">
        <v>15</v>
      </c>
      <c r="B33" s="12" t="s">
        <v>85</v>
      </c>
      <c r="C33" s="13">
        <v>552</v>
      </c>
      <c r="D33" s="14" t="s">
        <v>13</v>
      </c>
      <c r="E33" s="14" t="s">
        <v>131</v>
      </c>
      <c r="F33" s="14" t="s">
        <v>83</v>
      </c>
      <c r="G33" s="17">
        <f>G34</f>
        <v>162</v>
      </c>
    </row>
    <row r="34" spans="1:7" ht="23.25" customHeight="1" x14ac:dyDescent="0.25">
      <c r="A34" s="11">
        <v>16</v>
      </c>
      <c r="B34" s="12" t="s">
        <v>86</v>
      </c>
      <c r="C34" s="13">
        <v>552</v>
      </c>
      <c r="D34" s="14" t="s">
        <v>13</v>
      </c>
      <c r="E34" s="14" t="s">
        <v>131</v>
      </c>
      <c r="F34" s="14" t="s">
        <v>84</v>
      </c>
      <c r="G34" s="17">
        <f>5+150+2+5</f>
        <v>162</v>
      </c>
    </row>
    <row r="35" spans="1:7" ht="33" customHeight="1" x14ac:dyDescent="0.25">
      <c r="A35" s="11">
        <v>17</v>
      </c>
      <c r="B35" s="12" t="s">
        <v>93</v>
      </c>
      <c r="C35" s="13" t="s">
        <v>6</v>
      </c>
      <c r="D35" s="14" t="s">
        <v>13</v>
      </c>
      <c r="E35" s="14" t="s">
        <v>132</v>
      </c>
      <c r="F35" s="14"/>
      <c r="G35" s="17">
        <f>G36</f>
        <v>671.31</v>
      </c>
    </row>
    <row r="36" spans="1:7" ht="102.75" customHeight="1" x14ac:dyDescent="0.25">
      <c r="A36" s="11">
        <v>18</v>
      </c>
      <c r="B36" s="12" t="s">
        <v>94</v>
      </c>
      <c r="C36" s="13">
        <v>552</v>
      </c>
      <c r="D36" s="14" t="s">
        <v>13</v>
      </c>
      <c r="E36" s="14" t="s">
        <v>132</v>
      </c>
      <c r="F36" s="14" t="s">
        <v>76</v>
      </c>
      <c r="G36" s="17">
        <f>G37</f>
        <v>671.31</v>
      </c>
    </row>
    <row r="37" spans="1:7" ht="30.75" customHeight="1" x14ac:dyDescent="0.25">
      <c r="A37" s="11">
        <v>19</v>
      </c>
      <c r="B37" s="12" t="s">
        <v>78</v>
      </c>
      <c r="C37" s="13">
        <v>552</v>
      </c>
      <c r="D37" s="14" t="s">
        <v>13</v>
      </c>
      <c r="E37" s="14" t="s">
        <v>132</v>
      </c>
      <c r="F37" s="14" t="s">
        <v>77</v>
      </c>
      <c r="G37" s="17">
        <f>515.61+155.7</f>
        <v>671.31</v>
      </c>
    </row>
    <row r="38" spans="1:7" ht="15.75" x14ac:dyDescent="0.25">
      <c r="A38" s="11">
        <v>20</v>
      </c>
      <c r="B38" s="12" t="s">
        <v>14</v>
      </c>
      <c r="C38" s="13" t="s">
        <v>6</v>
      </c>
      <c r="D38" s="14" t="s">
        <v>15</v>
      </c>
      <c r="E38" s="14" t="s">
        <v>7</v>
      </c>
      <c r="F38" s="14" t="s">
        <v>7</v>
      </c>
      <c r="G38" s="17">
        <f>G41</f>
        <v>50</v>
      </c>
    </row>
    <row r="39" spans="1:7" ht="15.75" x14ac:dyDescent="0.25">
      <c r="A39" s="11">
        <v>21</v>
      </c>
      <c r="B39" s="12" t="s">
        <v>151</v>
      </c>
      <c r="C39" s="13">
        <v>552</v>
      </c>
      <c r="D39" s="14" t="s">
        <v>15</v>
      </c>
      <c r="E39" s="14" t="s">
        <v>130</v>
      </c>
      <c r="F39" s="14"/>
      <c r="G39" s="17">
        <f>G41</f>
        <v>50</v>
      </c>
    </row>
    <row r="40" spans="1:7" ht="15.75" x14ac:dyDescent="0.25">
      <c r="A40" s="11">
        <v>22</v>
      </c>
      <c r="B40" s="12" t="s">
        <v>85</v>
      </c>
      <c r="C40" s="13">
        <v>552</v>
      </c>
      <c r="D40" s="14" t="s">
        <v>15</v>
      </c>
      <c r="E40" s="14" t="s">
        <v>130</v>
      </c>
      <c r="F40" s="14" t="s">
        <v>83</v>
      </c>
      <c r="G40" s="17">
        <v>50</v>
      </c>
    </row>
    <row r="41" spans="1:7" ht="15.75" x14ac:dyDescent="0.25">
      <c r="A41" s="11">
        <v>23</v>
      </c>
      <c r="B41" s="12" t="s">
        <v>64</v>
      </c>
      <c r="C41" s="13" t="s">
        <v>6</v>
      </c>
      <c r="D41" s="14" t="s">
        <v>15</v>
      </c>
      <c r="E41" s="14" t="s">
        <v>130</v>
      </c>
      <c r="F41" s="14" t="s">
        <v>54</v>
      </c>
      <c r="G41" s="17">
        <v>50</v>
      </c>
    </row>
    <row r="42" spans="1:7" ht="15.75" x14ac:dyDescent="0.25">
      <c r="A42" s="11">
        <v>24</v>
      </c>
      <c r="B42" s="12" t="s">
        <v>16</v>
      </c>
      <c r="C42" s="13" t="s">
        <v>6</v>
      </c>
      <c r="D42" s="14" t="s">
        <v>17</v>
      </c>
      <c r="E42" s="14" t="s">
        <v>7</v>
      </c>
      <c r="F42" s="14" t="s">
        <v>7</v>
      </c>
      <c r="G42" s="23">
        <f>+G43+G49+G52+G58+G46+G55</f>
        <v>568.07998999999995</v>
      </c>
    </row>
    <row r="43" spans="1:7" ht="47.25" x14ac:dyDescent="0.25">
      <c r="A43" s="11">
        <v>25</v>
      </c>
      <c r="B43" s="12" t="s">
        <v>18</v>
      </c>
      <c r="C43" s="13" t="s">
        <v>6</v>
      </c>
      <c r="D43" s="14" t="s">
        <v>17</v>
      </c>
      <c r="E43" s="14" t="s">
        <v>129</v>
      </c>
      <c r="F43" s="14" t="s">
        <v>7</v>
      </c>
      <c r="G43" s="17">
        <f>G44</f>
        <v>14.6</v>
      </c>
    </row>
    <row r="44" spans="1:7" ht="31.5" x14ac:dyDescent="0.25">
      <c r="A44" s="11">
        <v>26</v>
      </c>
      <c r="B44" s="12" t="s">
        <v>81</v>
      </c>
      <c r="C44" s="13">
        <v>552</v>
      </c>
      <c r="D44" s="14" t="s">
        <v>17</v>
      </c>
      <c r="E44" s="14" t="s">
        <v>129</v>
      </c>
      <c r="F44" s="14" t="s">
        <v>79</v>
      </c>
      <c r="G44" s="17">
        <f>G45</f>
        <v>14.6</v>
      </c>
    </row>
    <row r="45" spans="1:7" ht="47.25" x14ac:dyDescent="0.25">
      <c r="A45" s="11">
        <v>27</v>
      </c>
      <c r="B45" s="12" t="s">
        <v>82</v>
      </c>
      <c r="C45" s="13">
        <v>552</v>
      </c>
      <c r="D45" s="14" t="s">
        <v>17</v>
      </c>
      <c r="E45" s="14" t="s">
        <v>129</v>
      </c>
      <c r="F45" s="14" t="s">
        <v>80</v>
      </c>
      <c r="G45" s="17">
        <v>14.6</v>
      </c>
    </row>
    <row r="46" spans="1:7" ht="33" customHeight="1" x14ac:dyDescent="0.25">
      <c r="A46" s="11">
        <v>28</v>
      </c>
      <c r="B46" s="12" t="s">
        <v>72</v>
      </c>
      <c r="C46" s="13">
        <v>552</v>
      </c>
      <c r="D46" s="14" t="s">
        <v>17</v>
      </c>
      <c r="E46" s="14" t="s">
        <v>128</v>
      </c>
      <c r="F46" s="14"/>
      <c r="G46" s="17">
        <f>G47</f>
        <v>2.5</v>
      </c>
    </row>
    <row r="47" spans="1:7" ht="22.5" customHeight="1" x14ac:dyDescent="0.25">
      <c r="A47" s="11">
        <v>29</v>
      </c>
      <c r="B47" s="12" t="s">
        <v>86</v>
      </c>
      <c r="C47" s="13">
        <v>552</v>
      </c>
      <c r="D47" s="14" t="s">
        <v>17</v>
      </c>
      <c r="E47" s="14" t="s">
        <v>128</v>
      </c>
      <c r="F47" s="14" t="s">
        <v>83</v>
      </c>
      <c r="G47" s="17">
        <v>2.5</v>
      </c>
    </row>
    <row r="48" spans="1:7" ht="20.25" customHeight="1" x14ac:dyDescent="0.25">
      <c r="A48" s="11">
        <v>30</v>
      </c>
      <c r="B48" s="12" t="s">
        <v>70</v>
      </c>
      <c r="C48" s="13">
        <v>552</v>
      </c>
      <c r="D48" s="14" t="s">
        <v>17</v>
      </c>
      <c r="E48" s="14" t="s">
        <v>128</v>
      </c>
      <c r="F48" s="14" t="s">
        <v>84</v>
      </c>
      <c r="G48" s="17">
        <v>2.5</v>
      </c>
    </row>
    <row r="49" spans="1:7" ht="47.25" x14ac:dyDescent="0.25">
      <c r="A49" s="11">
        <v>31</v>
      </c>
      <c r="B49" s="12" t="s">
        <v>56</v>
      </c>
      <c r="C49" s="13" t="s">
        <v>6</v>
      </c>
      <c r="D49" s="14" t="s">
        <v>17</v>
      </c>
      <c r="E49" s="14" t="s">
        <v>127</v>
      </c>
      <c r="F49" s="14" t="s">
        <v>7</v>
      </c>
      <c r="G49" s="23">
        <f>G50</f>
        <v>503.17998999999998</v>
      </c>
    </row>
    <row r="50" spans="1:7" ht="31.5" x14ac:dyDescent="0.25">
      <c r="A50" s="11">
        <v>32</v>
      </c>
      <c r="B50" s="12" t="s">
        <v>81</v>
      </c>
      <c r="C50" s="13">
        <v>552</v>
      </c>
      <c r="D50" s="14" t="s">
        <v>17</v>
      </c>
      <c r="E50" s="14" t="s">
        <v>127</v>
      </c>
      <c r="F50" s="14" t="s">
        <v>79</v>
      </c>
      <c r="G50" s="23">
        <f>G51</f>
        <v>503.17998999999998</v>
      </c>
    </row>
    <row r="51" spans="1:7" ht="47.25" x14ac:dyDescent="0.25">
      <c r="A51" s="11">
        <v>33</v>
      </c>
      <c r="B51" s="12" t="s">
        <v>82</v>
      </c>
      <c r="C51" s="13">
        <v>552</v>
      </c>
      <c r="D51" s="14" t="s">
        <v>17</v>
      </c>
      <c r="E51" s="14" t="s">
        <v>127</v>
      </c>
      <c r="F51" s="14" t="s">
        <v>80</v>
      </c>
      <c r="G51" s="23">
        <f>5+309+189+5.4+72-31.41482-3.80519-42</f>
        <v>503.17998999999998</v>
      </c>
    </row>
    <row r="52" spans="1:7" ht="63" x14ac:dyDescent="0.25">
      <c r="A52" s="11">
        <v>34</v>
      </c>
      <c r="B52" s="12" t="s">
        <v>48</v>
      </c>
      <c r="C52" s="13" t="s">
        <v>6</v>
      </c>
      <c r="D52" s="14" t="s">
        <v>17</v>
      </c>
      <c r="E52" s="14" t="s">
        <v>126</v>
      </c>
      <c r="F52" s="14"/>
      <c r="G52" s="17">
        <f>G53</f>
        <v>19.8</v>
      </c>
    </row>
    <row r="53" spans="1:7" ht="31.5" x14ac:dyDescent="0.25">
      <c r="A53" s="11">
        <v>35</v>
      </c>
      <c r="B53" s="12" t="s">
        <v>81</v>
      </c>
      <c r="C53" s="13">
        <v>552</v>
      </c>
      <c r="D53" s="14" t="s">
        <v>17</v>
      </c>
      <c r="E53" s="14" t="s">
        <v>126</v>
      </c>
      <c r="F53" s="14" t="s">
        <v>79</v>
      </c>
      <c r="G53" s="17">
        <f>G54</f>
        <v>19.8</v>
      </c>
    </row>
    <row r="54" spans="1:7" ht="47.25" x14ac:dyDescent="0.25">
      <c r="A54" s="11">
        <v>36</v>
      </c>
      <c r="B54" s="12" t="s">
        <v>82</v>
      </c>
      <c r="C54" s="13">
        <v>552</v>
      </c>
      <c r="D54" s="14" t="s">
        <v>17</v>
      </c>
      <c r="E54" s="14" t="s">
        <v>126</v>
      </c>
      <c r="F54" s="14" t="s">
        <v>80</v>
      </c>
      <c r="G54" s="17">
        <v>19.8</v>
      </c>
    </row>
    <row r="55" spans="1:7" ht="31.5" customHeight="1" x14ac:dyDescent="0.25">
      <c r="A55" s="11">
        <v>37</v>
      </c>
      <c r="B55" s="12" t="s">
        <v>136</v>
      </c>
      <c r="C55" s="13" t="s">
        <v>6</v>
      </c>
      <c r="D55" s="14" t="s">
        <v>17</v>
      </c>
      <c r="E55" s="14" t="s">
        <v>135</v>
      </c>
      <c r="F55" s="14"/>
      <c r="G55" s="17">
        <f>G56</f>
        <v>2</v>
      </c>
    </row>
    <row r="56" spans="1:7" ht="31.5" x14ac:dyDescent="0.25">
      <c r="A56" s="11">
        <v>38</v>
      </c>
      <c r="B56" s="12" t="s">
        <v>81</v>
      </c>
      <c r="C56" s="13">
        <v>552</v>
      </c>
      <c r="D56" s="14" t="s">
        <v>17</v>
      </c>
      <c r="E56" s="14" t="s">
        <v>135</v>
      </c>
      <c r="F56" s="14" t="s">
        <v>79</v>
      </c>
      <c r="G56" s="17">
        <f>G57</f>
        <v>2</v>
      </c>
    </row>
    <row r="57" spans="1:7" ht="47.25" x14ac:dyDescent="0.25">
      <c r="A57" s="11">
        <v>39</v>
      </c>
      <c r="B57" s="12" t="s">
        <v>82</v>
      </c>
      <c r="C57" s="13">
        <v>552</v>
      </c>
      <c r="D57" s="14" t="s">
        <v>17</v>
      </c>
      <c r="E57" s="14" t="s">
        <v>135</v>
      </c>
      <c r="F57" s="14" t="s">
        <v>80</v>
      </c>
      <c r="G57" s="17">
        <v>2</v>
      </c>
    </row>
    <row r="58" spans="1:7" ht="63" x14ac:dyDescent="0.25">
      <c r="A58" s="11">
        <v>40</v>
      </c>
      <c r="B58" s="12" t="s">
        <v>60</v>
      </c>
      <c r="C58" s="13">
        <v>552</v>
      </c>
      <c r="D58" s="14" t="s">
        <v>17</v>
      </c>
      <c r="E58" s="14" t="s">
        <v>125</v>
      </c>
      <c r="F58" s="14"/>
      <c r="G58" s="17">
        <f>G60</f>
        <v>26</v>
      </c>
    </row>
    <row r="59" spans="1:7" ht="15.75" x14ac:dyDescent="0.25">
      <c r="A59" s="11">
        <v>41</v>
      </c>
      <c r="B59" s="12" t="s">
        <v>88</v>
      </c>
      <c r="C59" s="13">
        <v>552</v>
      </c>
      <c r="D59" s="14" t="s">
        <v>17</v>
      </c>
      <c r="E59" s="14" t="s">
        <v>125</v>
      </c>
      <c r="F59" s="14" t="s">
        <v>87</v>
      </c>
      <c r="G59" s="17">
        <v>26</v>
      </c>
    </row>
    <row r="60" spans="1:7" ht="15.75" x14ac:dyDescent="0.25">
      <c r="A60" s="11">
        <v>42</v>
      </c>
      <c r="B60" s="12" t="s">
        <v>66</v>
      </c>
      <c r="C60" s="13">
        <v>552</v>
      </c>
      <c r="D60" s="14" t="s">
        <v>17</v>
      </c>
      <c r="E60" s="14" t="s">
        <v>125</v>
      </c>
      <c r="F60" s="14" t="s">
        <v>65</v>
      </c>
      <c r="G60" s="17">
        <v>26</v>
      </c>
    </row>
    <row r="61" spans="1:7" ht="15.75" x14ac:dyDescent="0.25">
      <c r="A61" s="11">
        <v>43</v>
      </c>
      <c r="B61" s="12" t="s">
        <v>100</v>
      </c>
      <c r="C61" s="13" t="s">
        <v>6</v>
      </c>
      <c r="D61" s="14" t="s">
        <v>19</v>
      </c>
      <c r="E61" s="14" t="s">
        <v>7</v>
      </c>
      <c r="F61" s="14" t="s">
        <v>7</v>
      </c>
      <c r="G61" s="17">
        <f>G62</f>
        <v>247.5</v>
      </c>
    </row>
    <row r="62" spans="1:7" ht="31.5" x14ac:dyDescent="0.25">
      <c r="A62" s="11">
        <v>44</v>
      </c>
      <c r="B62" s="12" t="s">
        <v>20</v>
      </c>
      <c r="C62" s="13" t="s">
        <v>6</v>
      </c>
      <c r="D62" s="14" t="s">
        <v>21</v>
      </c>
      <c r="E62" s="14" t="s">
        <v>124</v>
      </c>
      <c r="F62" s="14" t="s">
        <v>7</v>
      </c>
      <c r="G62" s="17">
        <f>G63+G65</f>
        <v>247.5</v>
      </c>
    </row>
    <row r="63" spans="1:7" ht="94.5" x14ac:dyDescent="0.25">
      <c r="A63" s="11">
        <v>45</v>
      </c>
      <c r="B63" s="12" t="s">
        <v>94</v>
      </c>
      <c r="C63" s="13">
        <v>552</v>
      </c>
      <c r="D63" s="14" t="s">
        <v>21</v>
      </c>
      <c r="E63" s="14" t="s">
        <v>124</v>
      </c>
      <c r="F63" s="14" t="s">
        <v>76</v>
      </c>
      <c r="G63" s="17">
        <f>G64</f>
        <v>226.87</v>
      </c>
    </row>
    <row r="64" spans="1:7" ht="31.5" x14ac:dyDescent="0.25">
      <c r="A64" s="11">
        <v>46</v>
      </c>
      <c r="B64" s="12" t="s">
        <v>78</v>
      </c>
      <c r="C64" s="13">
        <v>552</v>
      </c>
      <c r="D64" s="14" t="s">
        <v>21</v>
      </c>
      <c r="E64" s="14" t="s">
        <v>124</v>
      </c>
      <c r="F64" s="14" t="s">
        <v>77</v>
      </c>
      <c r="G64" s="17">
        <f>174.25+52.62</f>
        <v>226.87</v>
      </c>
    </row>
    <row r="65" spans="1:7" ht="42.75" customHeight="1" x14ac:dyDescent="0.25">
      <c r="A65" s="11">
        <v>47</v>
      </c>
      <c r="B65" s="16" t="s">
        <v>81</v>
      </c>
      <c r="C65" s="13">
        <v>552</v>
      </c>
      <c r="D65" s="14" t="s">
        <v>21</v>
      </c>
      <c r="E65" s="14" t="s">
        <v>124</v>
      </c>
      <c r="F65" s="14" t="s">
        <v>79</v>
      </c>
      <c r="G65" s="17">
        <f>G66</f>
        <v>20.630000000000003</v>
      </c>
    </row>
    <row r="66" spans="1:7" ht="49.5" customHeight="1" x14ac:dyDescent="0.25">
      <c r="A66" s="11">
        <v>48</v>
      </c>
      <c r="B66" s="16" t="s">
        <v>82</v>
      </c>
      <c r="C66" s="13">
        <v>552</v>
      </c>
      <c r="D66" s="14" t="s">
        <v>21</v>
      </c>
      <c r="E66" s="14" t="s">
        <v>124</v>
      </c>
      <c r="F66" s="14" t="s">
        <v>80</v>
      </c>
      <c r="G66" s="17">
        <f>9.2+1+7.43+12.3+7.5-22.2+5.4</f>
        <v>20.630000000000003</v>
      </c>
    </row>
    <row r="67" spans="1:7" ht="31.5" x14ac:dyDescent="0.25">
      <c r="A67" s="11">
        <v>49</v>
      </c>
      <c r="B67" s="12" t="s">
        <v>99</v>
      </c>
      <c r="C67" s="13" t="s">
        <v>6</v>
      </c>
      <c r="D67" s="14" t="s">
        <v>22</v>
      </c>
      <c r="E67" s="14" t="s">
        <v>7</v>
      </c>
      <c r="F67" s="14" t="s">
        <v>7</v>
      </c>
      <c r="G67" s="26">
        <f>G68+G78</f>
        <v>131.04399999999998</v>
      </c>
    </row>
    <row r="68" spans="1:7" ht="15.75" x14ac:dyDescent="0.25">
      <c r="A68" s="11">
        <v>50</v>
      </c>
      <c r="B68" s="12" t="s">
        <v>23</v>
      </c>
      <c r="C68" s="13" t="s">
        <v>6</v>
      </c>
      <c r="D68" s="14" t="s">
        <v>24</v>
      </c>
      <c r="E68" s="14" t="s">
        <v>7</v>
      </c>
      <c r="F68" s="14" t="s">
        <v>7</v>
      </c>
      <c r="G68" s="26">
        <f>G69+G72+G75</f>
        <v>108.044</v>
      </c>
    </row>
    <row r="69" spans="1:7" ht="47.25" x14ac:dyDescent="0.25">
      <c r="A69" s="11">
        <v>51</v>
      </c>
      <c r="B69" s="12" t="s">
        <v>163</v>
      </c>
      <c r="C69" s="13" t="s">
        <v>6</v>
      </c>
      <c r="D69" s="14" t="s">
        <v>24</v>
      </c>
      <c r="E69" s="14" t="s">
        <v>160</v>
      </c>
      <c r="F69" s="14" t="s">
        <v>7</v>
      </c>
      <c r="G69" s="26">
        <f>G70</f>
        <v>102.137</v>
      </c>
    </row>
    <row r="70" spans="1:7" ht="31.5" x14ac:dyDescent="0.25">
      <c r="A70" s="11">
        <v>52</v>
      </c>
      <c r="B70" s="12" t="s">
        <v>81</v>
      </c>
      <c r="C70" s="13">
        <v>552</v>
      </c>
      <c r="D70" s="14" t="s">
        <v>24</v>
      </c>
      <c r="E70" s="14" t="s">
        <v>160</v>
      </c>
      <c r="F70" s="14" t="s">
        <v>79</v>
      </c>
      <c r="G70" s="26">
        <f>G71</f>
        <v>102.137</v>
      </c>
    </row>
    <row r="71" spans="1:7" ht="47.25" x14ac:dyDescent="0.25">
      <c r="A71" s="11">
        <v>53</v>
      </c>
      <c r="B71" s="12" t="s">
        <v>82</v>
      </c>
      <c r="C71" s="13">
        <v>552</v>
      </c>
      <c r="D71" s="14" t="s">
        <v>24</v>
      </c>
      <c r="E71" s="14" t="s">
        <v>160</v>
      </c>
      <c r="F71" s="14" t="s">
        <v>80</v>
      </c>
      <c r="G71" s="26">
        <v>102.137</v>
      </c>
    </row>
    <row r="72" spans="1:7" ht="31.5" x14ac:dyDescent="0.25">
      <c r="A72" s="11">
        <v>54</v>
      </c>
      <c r="B72" s="12" t="s">
        <v>161</v>
      </c>
      <c r="C72" s="13" t="s">
        <v>6</v>
      </c>
      <c r="D72" s="14" t="s">
        <v>24</v>
      </c>
      <c r="E72" s="14" t="s">
        <v>159</v>
      </c>
      <c r="F72" s="14" t="s">
        <v>7</v>
      </c>
      <c r="G72" s="26">
        <f>G73</f>
        <v>5.1070000000000002</v>
      </c>
    </row>
    <row r="73" spans="1:7" ht="31.5" x14ac:dyDescent="0.25">
      <c r="A73" s="11">
        <v>55</v>
      </c>
      <c r="B73" s="12" t="s">
        <v>81</v>
      </c>
      <c r="C73" s="13">
        <v>552</v>
      </c>
      <c r="D73" s="14" t="s">
        <v>24</v>
      </c>
      <c r="E73" s="14" t="s">
        <v>159</v>
      </c>
      <c r="F73" s="14" t="s">
        <v>79</v>
      </c>
      <c r="G73" s="26">
        <f>G74</f>
        <v>5.1070000000000002</v>
      </c>
    </row>
    <row r="74" spans="1:7" ht="47.25" x14ac:dyDescent="0.25">
      <c r="A74" s="11">
        <v>56</v>
      </c>
      <c r="B74" s="12" t="s">
        <v>82</v>
      </c>
      <c r="C74" s="13">
        <v>552</v>
      </c>
      <c r="D74" s="14" t="s">
        <v>24</v>
      </c>
      <c r="E74" s="14" t="s">
        <v>159</v>
      </c>
      <c r="F74" s="14" t="s">
        <v>80</v>
      </c>
      <c r="G74" s="26">
        <v>5.1070000000000002</v>
      </c>
    </row>
    <row r="75" spans="1:7" ht="31.5" x14ac:dyDescent="0.25">
      <c r="A75" s="11">
        <v>57</v>
      </c>
      <c r="B75" s="12" t="s">
        <v>154</v>
      </c>
      <c r="C75" s="13" t="s">
        <v>6</v>
      </c>
      <c r="D75" s="14" t="s">
        <v>24</v>
      </c>
      <c r="E75" s="14" t="s">
        <v>123</v>
      </c>
      <c r="F75" s="14" t="s">
        <v>7</v>
      </c>
      <c r="G75" s="17">
        <f>G76</f>
        <v>0.8</v>
      </c>
    </row>
    <row r="76" spans="1:7" ht="31.5" x14ac:dyDescent="0.25">
      <c r="A76" s="11">
        <v>58</v>
      </c>
      <c r="B76" s="12" t="s">
        <v>81</v>
      </c>
      <c r="C76" s="13">
        <v>552</v>
      </c>
      <c r="D76" s="14" t="s">
        <v>24</v>
      </c>
      <c r="E76" s="14" t="s">
        <v>123</v>
      </c>
      <c r="F76" s="14" t="s">
        <v>79</v>
      </c>
      <c r="G76" s="17">
        <f>G77</f>
        <v>0.8</v>
      </c>
    </row>
    <row r="77" spans="1:7" ht="47.25" x14ac:dyDescent="0.25">
      <c r="A77" s="11">
        <v>59</v>
      </c>
      <c r="B77" s="12" t="s">
        <v>82</v>
      </c>
      <c r="C77" s="13">
        <v>552</v>
      </c>
      <c r="D77" s="14" t="s">
        <v>24</v>
      </c>
      <c r="E77" s="14" t="s">
        <v>123</v>
      </c>
      <c r="F77" s="14" t="s">
        <v>80</v>
      </c>
      <c r="G77" s="17">
        <v>0.8</v>
      </c>
    </row>
    <row r="78" spans="1:7" ht="47.25" x14ac:dyDescent="0.25">
      <c r="A78" s="11">
        <v>60</v>
      </c>
      <c r="B78" s="12" t="s">
        <v>25</v>
      </c>
      <c r="C78" s="13" t="s">
        <v>6</v>
      </c>
      <c r="D78" s="14" t="s">
        <v>26</v>
      </c>
      <c r="E78" s="14" t="s">
        <v>7</v>
      </c>
      <c r="F78" s="14" t="s">
        <v>7</v>
      </c>
      <c r="G78" s="17">
        <f>G79+G82</f>
        <v>23</v>
      </c>
    </row>
    <row r="79" spans="1:7" ht="15.75" x14ac:dyDescent="0.25">
      <c r="A79" s="11">
        <v>61</v>
      </c>
      <c r="B79" s="12" t="s">
        <v>158</v>
      </c>
      <c r="C79" s="13" t="s">
        <v>6</v>
      </c>
      <c r="D79" s="14" t="s">
        <v>26</v>
      </c>
      <c r="E79" s="14" t="s">
        <v>122</v>
      </c>
      <c r="F79" s="14" t="s">
        <v>7</v>
      </c>
      <c r="G79" s="17">
        <f>G80</f>
        <v>20</v>
      </c>
    </row>
    <row r="80" spans="1:7" ht="31.5" x14ac:dyDescent="0.25">
      <c r="A80" s="11">
        <v>62</v>
      </c>
      <c r="B80" s="12" t="s">
        <v>81</v>
      </c>
      <c r="C80" s="13">
        <v>552</v>
      </c>
      <c r="D80" s="14" t="s">
        <v>26</v>
      </c>
      <c r="E80" s="14" t="s">
        <v>122</v>
      </c>
      <c r="F80" s="14" t="s">
        <v>79</v>
      </c>
      <c r="G80" s="17">
        <v>20</v>
      </c>
    </row>
    <row r="81" spans="1:7" ht="47.25" x14ac:dyDescent="0.25">
      <c r="A81" s="11">
        <v>63</v>
      </c>
      <c r="B81" s="12" t="s">
        <v>82</v>
      </c>
      <c r="C81" s="13">
        <v>552</v>
      </c>
      <c r="D81" s="14" t="s">
        <v>26</v>
      </c>
      <c r="E81" s="14" t="s">
        <v>122</v>
      </c>
      <c r="F81" s="14" t="s">
        <v>80</v>
      </c>
      <c r="G81" s="17">
        <v>20</v>
      </c>
    </row>
    <row r="82" spans="1:7" ht="31.5" x14ac:dyDescent="0.25">
      <c r="A82" s="11">
        <v>64</v>
      </c>
      <c r="B82" s="12" t="s">
        <v>147</v>
      </c>
      <c r="C82" s="13">
        <v>552</v>
      </c>
      <c r="D82" s="14" t="s">
        <v>26</v>
      </c>
      <c r="E82" s="14" t="s">
        <v>121</v>
      </c>
      <c r="F82" s="14"/>
      <c r="G82" s="17">
        <f>G83</f>
        <v>3</v>
      </c>
    </row>
    <row r="83" spans="1:7" ht="31.5" x14ac:dyDescent="0.25">
      <c r="A83" s="11">
        <v>65</v>
      </c>
      <c r="B83" s="12" t="s">
        <v>81</v>
      </c>
      <c r="C83" s="13">
        <v>552</v>
      </c>
      <c r="D83" s="14" t="s">
        <v>26</v>
      </c>
      <c r="E83" s="14" t="s">
        <v>121</v>
      </c>
      <c r="F83" s="14" t="s">
        <v>79</v>
      </c>
      <c r="G83" s="17">
        <v>3</v>
      </c>
    </row>
    <row r="84" spans="1:7" ht="47.25" x14ac:dyDescent="0.25">
      <c r="A84" s="11">
        <v>66</v>
      </c>
      <c r="B84" s="12" t="s">
        <v>82</v>
      </c>
      <c r="C84" s="13">
        <v>552</v>
      </c>
      <c r="D84" s="14" t="s">
        <v>26</v>
      </c>
      <c r="E84" s="14" t="s">
        <v>121</v>
      </c>
      <c r="F84" s="14" t="s">
        <v>80</v>
      </c>
      <c r="G84" s="17">
        <v>3</v>
      </c>
    </row>
    <row r="85" spans="1:7" ht="15.75" x14ac:dyDescent="0.25">
      <c r="A85" s="11">
        <v>67</v>
      </c>
      <c r="B85" s="12" t="s">
        <v>27</v>
      </c>
      <c r="C85" s="13" t="s">
        <v>6</v>
      </c>
      <c r="D85" s="14" t="s">
        <v>28</v>
      </c>
      <c r="E85" s="14" t="s">
        <v>7</v>
      </c>
      <c r="F85" s="14" t="s">
        <v>7</v>
      </c>
      <c r="G85" s="23">
        <f>G86+G105</f>
        <v>2188.8815199999999</v>
      </c>
    </row>
    <row r="86" spans="1:7" ht="15.75" x14ac:dyDescent="0.25">
      <c r="A86" s="11">
        <v>68</v>
      </c>
      <c r="B86" s="12" t="s">
        <v>49</v>
      </c>
      <c r="C86" s="13" t="s">
        <v>6</v>
      </c>
      <c r="D86" s="14" t="s">
        <v>46</v>
      </c>
      <c r="E86" s="14"/>
      <c r="F86" s="14"/>
      <c r="G86" s="23">
        <f>+G93+G96+G87+G99+G102+G90</f>
        <v>2038.8815199999999</v>
      </c>
    </row>
    <row r="87" spans="1:7" ht="15.75" x14ac:dyDescent="0.25">
      <c r="A87" s="11">
        <v>69</v>
      </c>
      <c r="B87" s="12" t="s">
        <v>152</v>
      </c>
      <c r="C87" s="13" t="s">
        <v>6</v>
      </c>
      <c r="D87" s="14" t="s">
        <v>46</v>
      </c>
      <c r="E87" s="14" t="s">
        <v>118</v>
      </c>
      <c r="F87" s="14"/>
      <c r="G87" s="17">
        <f>G88</f>
        <v>330</v>
      </c>
    </row>
    <row r="88" spans="1:7" ht="31.5" x14ac:dyDescent="0.25">
      <c r="A88" s="11">
        <v>70</v>
      </c>
      <c r="B88" s="12" t="s">
        <v>81</v>
      </c>
      <c r="C88" s="13">
        <v>552</v>
      </c>
      <c r="D88" s="14" t="s">
        <v>46</v>
      </c>
      <c r="E88" s="14" t="s">
        <v>118</v>
      </c>
      <c r="F88" s="14" t="s">
        <v>79</v>
      </c>
      <c r="G88" s="17">
        <f>G89</f>
        <v>330</v>
      </c>
    </row>
    <row r="89" spans="1:7" ht="47.25" x14ac:dyDescent="0.25">
      <c r="A89" s="11">
        <v>71</v>
      </c>
      <c r="B89" s="12" t="s">
        <v>82</v>
      </c>
      <c r="C89" s="13">
        <v>552</v>
      </c>
      <c r="D89" s="14" t="s">
        <v>46</v>
      </c>
      <c r="E89" s="14" t="s">
        <v>118</v>
      </c>
      <c r="F89" s="14" t="s">
        <v>80</v>
      </c>
      <c r="G89" s="17">
        <v>330</v>
      </c>
    </row>
    <row r="90" spans="1:7" ht="110.25" x14ac:dyDescent="0.25">
      <c r="A90" s="11">
        <v>72</v>
      </c>
      <c r="B90" s="12" t="s">
        <v>144</v>
      </c>
      <c r="C90" s="13">
        <v>552</v>
      </c>
      <c r="D90" s="14" t="s">
        <v>46</v>
      </c>
      <c r="E90" s="14" t="s">
        <v>143</v>
      </c>
      <c r="F90" s="14"/>
      <c r="G90" s="17">
        <f>G91</f>
        <v>1200</v>
      </c>
    </row>
    <row r="91" spans="1:7" ht="31.5" x14ac:dyDescent="0.25">
      <c r="A91" s="11">
        <v>73</v>
      </c>
      <c r="B91" s="12" t="s">
        <v>81</v>
      </c>
      <c r="C91" s="13">
        <v>552</v>
      </c>
      <c r="D91" s="14" t="s">
        <v>46</v>
      </c>
      <c r="E91" s="14" t="s">
        <v>143</v>
      </c>
      <c r="F91" s="14" t="s">
        <v>79</v>
      </c>
      <c r="G91" s="17">
        <f>G92</f>
        <v>1200</v>
      </c>
    </row>
    <row r="92" spans="1:7" ht="47.25" x14ac:dyDescent="0.25">
      <c r="A92" s="11">
        <v>74</v>
      </c>
      <c r="B92" s="12" t="s">
        <v>82</v>
      </c>
      <c r="C92" s="13">
        <v>552</v>
      </c>
      <c r="D92" s="14" t="s">
        <v>46</v>
      </c>
      <c r="E92" s="14" t="s">
        <v>143</v>
      </c>
      <c r="F92" s="14" t="s">
        <v>80</v>
      </c>
      <c r="G92" s="17">
        <v>1200</v>
      </c>
    </row>
    <row r="93" spans="1:7" ht="47.25" x14ac:dyDescent="0.25">
      <c r="A93" s="11">
        <v>75</v>
      </c>
      <c r="B93" s="12" t="s">
        <v>61</v>
      </c>
      <c r="C93" s="13" t="s">
        <v>6</v>
      </c>
      <c r="D93" s="14" t="s">
        <v>46</v>
      </c>
      <c r="E93" s="14" t="s">
        <v>120</v>
      </c>
      <c r="F93" s="14"/>
      <c r="G93" s="23">
        <f>G94</f>
        <v>362.26868000000002</v>
      </c>
    </row>
    <row r="94" spans="1:7" ht="31.5" x14ac:dyDescent="0.25">
      <c r="A94" s="11">
        <v>76</v>
      </c>
      <c r="B94" s="12" t="s">
        <v>81</v>
      </c>
      <c r="C94" s="13">
        <v>552</v>
      </c>
      <c r="D94" s="14" t="s">
        <v>46</v>
      </c>
      <c r="E94" s="14" t="s">
        <v>120</v>
      </c>
      <c r="F94" s="14" t="s">
        <v>79</v>
      </c>
      <c r="G94" s="23">
        <f>G95</f>
        <v>362.26868000000002</v>
      </c>
    </row>
    <row r="95" spans="1:7" ht="47.25" x14ac:dyDescent="0.25">
      <c r="A95" s="11">
        <v>77</v>
      </c>
      <c r="B95" s="12" t="s">
        <v>82</v>
      </c>
      <c r="C95" s="13">
        <v>552</v>
      </c>
      <c r="D95" s="14" t="s">
        <v>46</v>
      </c>
      <c r="E95" s="14" t="s">
        <v>120</v>
      </c>
      <c r="F95" s="14" t="s">
        <v>80</v>
      </c>
      <c r="G95" s="23">
        <f>334.6+27.66868</f>
        <v>362.26868000000002</v>
      </c>
    </row>
    <row r="96" spans="1:7" ht="31.5" x14ac:dyDescent="0.25">
      <c r="A96" s="11">
        <v>75</v>
      </c>
      <c r="B96" s="12" t="s">
        <v>68</v>
      </c>
      <c r="C96" s="13" t="s">
        <v>6</v>
      </c>
      <c r="D96" s="14" t="s">
        <v>46</v>
      </c>
      <c r="E96" s="14" t="s">
        <v>119</v>
      </c>
      <c r="F96" s="14"/>
      <c r="G96" s="23">
        <f>G97</f>
        <v>134.61284000000001</v>
      </c>
    </row>
    <row r="97" spans="1:7" ht="31.5" x14ac:dyDescent="0.25">
      <c r="A97" s="11">
        <v>76</v>
      </c>
      <c r="B97" s="12" t="s">
        <v>81</v>
      </c>
      <c r="C97" s="13">
        <v>552</v>
      </c>
      <c r="D97" s="14" t="s">
        <v>46</v>
      </c>
      <c r="E97" s="14" t="s">
        <v>119</v>
      </c>
      <c r="F97" s="14" t="s">
        <v>79</v>
      </c>
      <c r="G97" s="23">
        <f>G98</f>
        <v>134.61284000000001</v>
      </c>
    </row>
    <row r="98" spans="1:7" ht="47.25" x14ac:dyDescent="0.25">
      <c r="A98" s="11">
        <v>77</v>
      </c>
      <c r="B98" s="12" t="s">
        <v>82</v>
      </c>
      <c r="C98" s="13">
        <v>552</v>
      </c>
      <c r="D98" s="14" t="s">
        <v>46</v>
      </c>
      <c r="E98" s="14" t="s">
        <v>119</v>
      </c>
      <c r="F98" s="14" t="s">
        <v>80</v>
      </c>
      <c r="G98" s="23">
        <f>23.01284+111.6</f>
        <v>134.61284000000001</v>
      </c>
    </row>
    <row r="99" spans="1:7" ht="94.5" x14ac:dyDescent="0.25">
      <c r="A99" s="11">
        <v>78</v>
      </c>
      <c r="B99" s="12" t="s">
        <v>162</v>
      </c>
      <c r="C99" s="13" t="s">
        <v>6</v>
      </c>
      <c r="D99" s="14" t="s">
        <v>46</v>
      </c>
      <c r="E99" s="14" t="s">
        <v>141</v>
      </c>
      <c r="F99" s="14"/>
      <c r="G99" s="17">
        <f>G100</f>
        <v>12</v>
      </c>
    </row>
    <row r="100" spans="1:7" ht="31.5" x14ac:dyDescent="0.25">
      <c r="A100" s="11">
        <v>79</v>
      </c>
      <c r="B100" s="12" t="s">
        <v>81</v>
      </c>
      <c r="C100" s="13">
        <v>552</v>
      </c>
      <c r="D100" s="14" t="s">
        <v>46</v>
      </c>
      <c r="E100" s="14" t="s">
        <v>141</v>
      </c>
      <c r="F100" s="14" t="s">
        <v>79</v>
      </c>
      <c r="G100" s="17">
        <f>G101</f>
        <v>12</v>
      </c>
    </row>
    <row r="101" spans="1:7" ht="47.25" x14ac:dyDescent="0.25">
      <c r="A101" s="11">
        <v>80</v>
      </c>
      <c r="B101" s="12" t="s">
        <v>82</v>
      </c>
      <c r="C101" s="13">
        <v>552</v>
      </c>
      <c r="D101" s="14" t="s">
        <v>46</v>
      </c>
      <c r="E101" s="14" t="s">
        <v>141</v>
      </c>
      <c r="F101" s="14" t="s">
        <v>80</v>
      </c>
      <c r="G101" s="17">
        <v>12</v>
      </c>
    </row>
    <row r="102" spans="1:7" ht="29.25" hidden="1" customHeight="1" x14ac:dyDescent="0.25">
      <c r="A102" s="9"/>
      <c r="B102" s="12" t="s">
        <v>142</v>
      </c>
      <c r="C102" s="13" t="s">
        <v>6</v>
      </c>
      <c r="D102" s="14" t="s">
        <v>46</v>
      </c>
      <c r="E102" s="14" t="s">
        <v>141</v>
      </c>
      <c r="F102" s="14"/>
      <c r="G102" s="17">
        <f>G103</f>
        <v>0</v>
      </c>
    </row>
    <row r="103" spans="1:7" ht="21" hidden="1" customHeight="1" x14ac:dyDescent="0.25">
      <c r="A103" s="9"/>
      <c r="B103" s="12" t="s">
        <v>81</v>
      </c>
      <c r="C103" s="13">
        <v>552</v>
      </c>
      <c r="D103" s="14" t="s">
        <v>46</v>
      </c>
      <c r="E103" s="14" t="s">
        <v>141</v>
      </c>
      <c r="F103" s="14" t="s">
        <v>79</v>
      </c>
      <c r="G103" s="17">
        <f>G104</f>
        <v>0</v>
      </c>
    </row>
    <row r="104" spans="1:7" ht="24.75" hidden="1" customHeight="1" x14ac:dyDescent="0.25">
      <c r="A104" s="9"/>
      <c r="B104" s="12" t="s">
        <v>82</v>
      </c>
      <c r="C104" s="13">
        <v>552</v>
      </c>
      <c r="D104" s="14" t="s">
        <v>46</v>
      </c>
      <c r="E104" s="14" t="s">
        <v>141</v>
      </c>
      <c r="F104" s="14" t="s">
        <v>80</v>
      </c>
      <c r="G104" s="17">
        <v>0</v>
      </c>
    </row>
    <row r="105" spans="1:7" ht="31.5" x14ac:dyDescent="0.25">
      <c r="A105" s="11">
        <v>81</v>
      </c>
      <c r="B105" s="12" t="s">
        <v>29</v>
      </c>
      <c r="C105" s="13" t="s">
        <v>6</v>
      </c>
      <c r="D105" s="14" t="s">
        <v>30</v>
      </c>
      <c r="E105" s="14"/>
      <c r="F105" s="14" t="s">
        <v>7</v>
      </c>
      <c r="G105" s="17">
        <f>+G106</f>
        <v>150</v>
      </c>
    </row>
    <row r="106" spans="1:7" ht="31.5" x14ac:dyDescent="0.25">
      <c r="A106" s="11">
        <v>82</v>
      </c>
      <c r="B106" s="12" t="s">
        <v>29</v>
      </c>
      <c r="C106" s="13" t="s">
        <v>6</v>
      </c>
      <c r="D106" s="14" t="s">
        <v>30</v>
      </c>
      <c r="E106" s="14"/>
      <c r="F106" s="14" t="s">
        <v>7</v>
      </c>
      <c r="G106" s="17">
        <f>G107</f>
        <v>150</v>
      </c>
    </row>
    <row r="107" spans="1:7" ht="31.5" x14ac:dyDescent="0.25">
      <c r="A107" s="11">
        <v>83</v>
      </c>
      <c r="B107" s="12" t="s">
        <v>148</v>
      </c>
      <c r="C107" s="13" t="s">
        <v>6</v>
      </c>
      <c r="D107" s="14" t="s">
        <v>30</v>
      </c>
      <c r="E107" s="14" t="s">
        <v>117</v>
      </c>
      <c r="F107" s="14" t="s">
        <v>7</v>
      </c>
      <c r="G107" s="17">
        <f>G108</f>
        <v>150</v>
      </c>
    </row>
    <row r="108" spans="1:7" ht="31.5" x14ac:dyDescent="0.25">
      <c r="A108" s="11">
        <v>84</v>
      </c>
      <c r="B108" s="12" t="s">
        <v>81</v>
      </c>
      <c r="C108" s="13">
        <v>552</v>
      </c>
      <c r="D108" s="14" t="s">
        <v>30</v>
      </c>
      <c r="E108" s="14" t="s">
        <v>117</v>
      </c>
      <c r="F108" s="14" t="s">
        <v>79</v>
      </c>
      <c r="G108" s="17">
        <f>G109</f>
        <v>150</v>
      </c>
    </row>
    <row r="109" spans="1:7" ht="47.25" x14ac:dyDescent="0.25">
      <c r="A109" s="11">
        <v>85</v>
      </c>
      <c r="B109" s="12" t="s">
        <v>82</v>
      </c>
      <c r="C109" s="13">
        <v>552</v>
      </c>
      <c r="D109" s="14" t="s">
        <v>30</v>
      </c>
      <c r="E109" s="14" t="s">
        <v>117</v>
      </c>
      <c r="F109" s="14" t="s">
        <v>80</v>
      </c>
      <c r="G109" s="17">
        <v>150</v>
      </c>
    </row>
    <row r="110" spans="1:7" ht="31.5" x14ac:dyDescent="0.25">
      <c r="A110" s="11">
        <v>86</v>
      </c>
      <c r="B110" s="12" t="s">
        <v>98</v>
      </c>
      <c r="C110" s="13" t="s">
        <v>6</v>
      </c>
      <c r="D110" s="14" t="s">
        <v>31</v>
      </c>
      <c r="E110" s="14"/>
      <c r="F110" s="14" t="s">
        <v>7</v>
      </c>
      <c r="G110" s="17">
        <f>G111+G115</f>
        <v>1696.6999999999998</v>
      </c>
    </row>
    <row r="111" spans="1:7" ht="15.75" x14ac:dyDescent="0.25">
      <c r="A111" s="11">
        <v>87</v>
      </c>
      <c r="B111" s="12" t="s">
        <v>32</v>
      </c>
      <c r="C111" s="13" t="s">
        <v>6</v>
      </c>
      <c r="D111" s="14" t="s">
        <v>33</v>
      </c>
      <c r="E111" s="14"/>
      <c r="F111" s="14"/>
      <c r="G111" s="17">
        <f>G112</f>
        <v>67</v>
      </c>
    </row>
    <row r="112" spans="1:7" ht="31.5" x14ac:dyDescent="0.25">
      <c r="A112" s="11">
        <v>88</v>
      </c>
      <c r="B112" s="12" t="s">
        <v>153</v>
      </c>
      <c r="C112" s="13" t="s">
        <v>6</v>
      </c>
      <c r="D112" s="14" t="s">
        <v>33</v>
      </c>
      <c r="E112" s="14" t="s">
        <v>115</v>
      </c>
      <c r="F112" s="14" t="s">
        <v>7</v>
      </c>
      <c r="G112" s="17">
        <f>G113</f>
        <v>67</v>
      </c>
    </row>
    <row r="113" spans="1:7" ht="31.5" x14ac:dyDescent="0.25">
      <c r="A113" s="11">
        <v>89</v>
      </c>
      <c r="B113" s="12" t="s">
        <v>81</v>
      </c>
      <c r="C113" s="13">
        <v>552</v>
      </c>
      <c r="D113" s="14" t="s">
        <v>33</v>
      </c>
      <c r="E113" s="14" t="s">
        <v>116</v>
      </c>
      <c r="F113" s="14" t="s">
        <v>79</v>
      </c>
      <c r="G113" s="17">
        <f>G114</f>
        <v>67</v>
      </c>
    </row>
    <row r="114" spans="1:7" ht="47.25" x14ac:dyDescent="0.25">
      <c r="A114" s="11">
        <v>90</v>
      </c>
      <c r="B114" s="12" t="s">
        <v>82</v>
      </c>
      <c r="C114" s="13">
        <v>552</v>
      </c>
      <c r="D114" s="14" t="s">
        <v>33</v>
      </c>
      <c r="E114" s="14" t="s">
        <v>115</v>
      </c>
      <c r="F114" s="14" t="s">
        <v>80</v>
      </c>
      <c r="G114" s="17">
        <v>67</v>
      </c>
    </row>
    <row r="115" spans="1:7" ht="15.75" x14ac:dyDescent="0.25">
      <c r="A115" s="11">
        <v>91</v>
      </c>
      <c r="B115" s="12" t="s">
        <v>34</v>
      </c>
      <c r="C115" s="13" t="s">
        <v>6</v>
      </c>
      <c r="D115" s="14" t="s">
        <v>35</v>
      </c>
      <c r="E115" s="14"/>
      <c r="F115" s="14" t="s">
        <v>7</v>
      </c>
      <c r="G115" s="17">
        <f>G125+G128+G119+G122+G131+G116</f>
        <v>1629.6999999999998</v>
      </c>
    </row>
    <row r="116" spans="1:7" ht="0.75" customHeight="1" x14ac:dyDescent="0.25">
      <c r="A116" s="11">
        <v>92</v>
      </c>
      <c r="B116" s="12" t="s">
        <v>71</v>
      </c>
      <c r="C116" s="13">
        <v>552</v>
      </c>
      <c r="D116" s="14" t="s">
        <v>35</v>
      </c>
      <c r="E116" s="14" t="s">
        <v>112</v>
      </c>
      <c r="F116" s="14"/>
      <c r="G116" s="17">
        <f>G117</f>
        <v>0</v>
      </c>
    </row>
    <row r="117" spans="1:7" ht="31.5" hidden="1" x14ac:dyDescent="0.25">
      <c r="A117" s="11">
        <v>93</v>
      </c>
      <c r="B117" s="12" t="s">
        <v>81</v>
      </c>
      <c r="C117" s="13">
        <v>552</v>
      </c>
      <c r="D117" s="14" t="s">
        <v>35</v>
      </c>
      <c r="E117" s="14" t="s">
        <v>112</v>
      </c>
      <c r="F117" s="14" t="s">
        <v>79</v>
      </c>
      <c r="G117" s="17">
        <f>G118</f>
        <v>0</v>
      </c>
    </row>
    <row r="118" spans="1:7" ht="47.25" hidden="1" x14ac:dyDescent="0.25">
      <c r="A118" s="11">
        <v>94</v>
      </c>
      <c r="B118" s="12" t="s">
        <v>82</v>
      </c>
      <c r="C118" s="13">
        <v>552</v>
      </c>
      <c r="D118" s="14" t="s">
        <v>35</v>
      </c>
      <c r="E118" s="14" t="s">
        <v>112</v>
      </c>
      <c r="F118" s="14" t="s">
        <v>80</v>
      </c>
      <c r="G118" s="17">
        <v>0</v>
      </c>
    </row>
    <row r="119" spans="1:7" ht="15.75" x14ac:dyDescent="0.25">
      <c r="A119" s="11">
        <v>92</v>
      </c>
      <c r="B119" s="12" t="s">
        <v>150</v>
      </c>
      <c r="C119" s="13" t="s">
        <v>6</v>
      </c>
      <c r="D119" s="14" t="s">
        <v>35</v>
      </c>
      <c r="E119" s="14" t="s">
        <v>111</v>
      </c>
      <c r="F119" s="14" t="s">
        <v>7</v>
      </c>
      <c r="G119" s="17">
        <f>G120</f>
        <v>53</v>
      </c>
    </row>
    <row r="120" spans="1:7" ht="31.5" x14ac:dyDescent="0.25">
      <c r="A120" s="11">
        <v>93</v>
      </c>
      <c r="B120" s="12" t="s">
        <v>81</v>
      </c>
      <c r="C120" s="13">
        <v>552</v>
      </c>
      <c r="D120" s="14" t="s">
        <v>35</v>
      </c>
      <c r="E120" s="14" t="s">
        <v>111</v>
      </c>
      <c r="F120" s="14" t="s">
        <v>79</v>
      </c>
      <c r="G120" s="17">
        <f>G121</f>
        <v>53</v>
      </c>
    </row>
    <row r="121" spans="1:7" ht="47.25" x14ac:dyDescent="0.25">
      <c r="A121" s="11">
        <v>94</v>
      </c>
      <c r="B121" s="12" t="s">
        <v>82</v>
      </c>
      <c r="C121" s="13">
        <v>552</v>
      </c>
      <c r="D121" s="14" t="s">
        <v>35</v>
      </c>
      <c r="E121" s="14" t="s">
        <v>111</v>
      </c>
      <c r="F121" s="14" t="s">
        <v>80</v>
      </c>
      <c r="G121" s="17">
        <v>53</v>
      </c>
    </row>
    <row r="122" spans="1:7" ht="15.75" x14ac:dyDescent="0.25">
      <c r="A122" s="11">
        <v>95</v>
      </c>
      <c r="B122" s="12" t="s">
        <v>149</v>
      </c>
      <c r="C122" s="13" t="s">
        <v>6</v>
      </c>
      <c r="D122" s="14" t="s">
        <v>35</v>
      </c>
      <c r="E122" s="14" t="s">
        <v>110</v>
      </c>
      <c r="F122" s="14" t="s">
        <v>7</v>
      </c>
      <c r="G122" s="17">
        <f>G123</f>
        <v>457.4</v>
      </c>
    </row>
    <row r="123" spans="1:7" ht="31.5" x14ac:dyDescent="0.25">
      <c r="A123" s="11">
        <v>96</v>
      </c>
      <c r="B123" s="12" t="s">
        <v>81</v>
      </c>
      <c r="C123" s="13">
        <v>552</v>
      </c>
      <c r="D123" s="14" t="s">
        <v>35</v>
      </c>
      <c r="E123" s="14" t="s">
        <v>110</v>
      </c>
      <c r="F123" s="14" t="s">
        <v>79</v>
      </c>
      <c r="G123" s="17">
        <f>G124</f>
        <v>457.4</v>
      </c>
    </row>
    <row r="124" spans="1:7" ht="47.25" x14ac:dyDescent="0.25">
      <c r="A124" s="11">
        <v>97</v>
      </c>
      <c r="B124" s="12" t="s">
        <v>82</v>
      </c>
      <c r="C124" s="13">
        <v>552</v>
      </c>
      <c r="D124" s="14" t="s">
        <v>35</v>
      </c>
      <c r="E124" s="14" t="s">
        <v>110</v>
      </c>
      <c r="F124" s="14" t="s">
        <v>80</v>
      </c>
      <c r="G124" s="17">
        <f>321.3+15+121.1</f>
        <v>457.4</v>
      </c>
    </row>
    <row r="125" spans="1:7" ht="15.75" x14ac:dyDescent="0.25">
      <c r="A125" s="11">
        <v>98</v>
      </c>
      <c r="B125" s="12" t="s">
        <v>57</v>
      </c>
      <c r="C125" s="13" t="s">
        <v>6</v>
      </c>
      <c r="D125" s="14" t="s">
        <v>35</v>
      </c>
      <c r="E125" s="14" t="s">
        <v>114</v>
      </c>
      <c r="F125" s="14" t="s">
        <v>7</v>
      </c>
      <c r="G125" s="17">
        <f>G126</f>
        <v>996.3</v>
      </c>
    </row>
    <row r="126" spans="1:7" ht="31.5" x14ac:dyDescent="0.25">
      <c r="A126" s="11">
        <v>99</v>
      </c>
      <c r="B126" s="12" t="s">
        <v>81</v>
      </c>
      <c r="C126" s="13">
        <v>552</v>
      </c>
      <c r="D126" s="14" t="s">
        <v>35</v>
      </c>
      <c r="E126" s="14" t="s">
        <v>114</v>
      </c>
      <c r="F126" s="14" t="s">
        <v>79</v>
      </c>
      <c r="G126" s="17">
        <f>G127</f>
        <v>996.3</v>
      </c>
    </row>
    <row r="127" spans="1:7" ht="47.25" x14ac:dyDescent="0.25">
      <c r="A127" s="11">
        <v>100</v>
      </c>
      <c r="B127" s="12" t="s">
        <v>82</v>
      </c>
      <c r="C127" s="13">
        <v>552</v>
      </c>
      <c r="D127" s="14" t="s">
        <v>35</v>
      </c>
      <c r="E127" s="14" t="s">
        <v>114</v>
      </c>
      <c r="F127" s="14" t="s">
        <v>80</v>
      </c>
      <c r="G127" s="17">
        <f>1007-10.7</f>
        <v>996.3</v>
      </c>
    </row>
    <row r="128" spans="1:7" ht="15.75" x14ac:dyDescent="0.25">
      <c r="A128" s="11">
        <v>101</v>
      </c>
      <c r="B128" s="12" t="s">
        <v>36</v>
      </c>
      <c r="C128" s="13" t="s">
        <v>6</v>
      </c>
      <c r="D128" s="14" t="s">
        <v>35</v>
      </c>
      <c r="E128" s="14" t="s">
        <v>113</v>
      </c>
      <c r="F128" s="14" t="s">
        <v>7</v>
      </c>
      <c r="G128" s="17">
        <f>G129</f>
        <v>123</v>
      </c>
    </row>
    <row r="129" spans="1:7" ht="31.5" x14ac:dyDescent="0.25">
      <c r="A129" s="11">
        <v>102</v>
      </c>
      <c r="B129" s="12" t="s">
        <v>81</v>
      </c>
      <c r="C129" s="13">
        <v>552</v>
      </c>
      <c r="D129" s="14" t="s">
        <v>35</v>
      </c>
      <c r="E129" s="14" t="s">
        <v>113</v>
      </c>
      <c r="F129" s="14" t="s">
        <v>79</v>
      </c>
      <c r="G129" s="17">
        <f>G130</f>
        <v>123</v>
      </c>
    </row>
    <row r="130" spans="1:7" ht="47.25" x14ac:dyDescent="0.25">
      <c r="A130" s="11">
        <v>103</v>
      </c>
      <c r="B130" s="12" t="s">
        <v>82</v>
      </c>
      <c r="C130" s="13">
        <v>552</v>
      </c>
      <c r="D130" s="14" t="s">
        <v>35</v>
      </c>
      <c r="E130" s="14" t="s">
        <v>113</v>
      </c>
      <c r="F130" s="14" t="s">
        <v>80</v>
      </c>
      <c r="G130" s="17">
        <f>78+45</f>
        <v>123</v>
      </c>
    </row>
    <row r="131" spans="1:7" ht="1.5" hidden="1" customHeight="1" x14ac:dyDescent="0.25">
      <c r="A131" s="11">
        <v>103</v>
      </c>
      <c r="B131" s="12" t="s">
        <v>155</v>
      </c>
      <c r="C131" s="13" t="s">
        <v>6</v>
      </c>
      <c r="D131" s="14" t="s">
        <v>35</v>
      </c>
      <c r="E131" s="14" t="s">
        <v>109</v>
      </c>
      <c r="F131" s="14" t="s">
        <v>7</v>
      </c>
      <c r="G131" s="17">
        <f>G132</f>
        <v>0</v>
      </c>
    </row>
    <row r="132" spans="1:7" ht="31.5" hidden="1" x14ac:dyDescent="0.25">
      <c r="A132" s="11">
        <v>104</v>
      </c>
      <c r="B132" s="12" t="s">
        <v>81</v>
      </c>
      <c r="C132" s="13">
        <v>552</v>
      </c>
      <c r="D132" s="14" t="s">
        <v>35</v>
      </c>
      <c r="E132" s="14" t="s">
        <v>109</v>
      </c>
      <c r="F132" s="14" t="s">
        <v>79</v>
      </c>
      <c r="G132" s="17">
        <f>G133</f>
        <v>0</v>
      </c>
    </row>
    <row r="133" spans="1:7" ht="47.25" hidden="1" x14ac:dyDescent="0.25">
      <c r="A133" s="11">
        <v>105</v>
      </c>
      <c r="B133" s="12" t="s">
        <v>82</v>
      </c>
      <c r="C133" s="13">
        <v>552</v>
      </c>
      <c r="D133" s="14" t="s">
        <v>35</v>
      </c>
      <c r="E133" s="14" t="s">
        <v>109</v>
      </c>
      <c r="F133" s="14" t="s">
        <v>80</v>
      </c>
      <c r="G133" s="17">
        <v>0</v>
      </c>
    </row>
    <row r="134" spans="1:7" ht="15.75" x14ac:dyDescent="0.25">
      <c r="A134" s="11">
        <v>106</v>
      </c>
      <c r="B134" s="12" t="s">
        <v>97</v>
      </c>
      <c r="C134" s="13" t="s">
        <v>6</v>
      </c>
      <c r="D134" s="14" t="s">
        <v>37</v>
      </c>
      <c r="E134" s="14" t="s">
        <v>7</v>
      </c>
      <c r="F134" s="14" t="s">
        <v>7</v>
      </c>
      <c r="G134" s="26">
        <f>G135</f>
        <v>11756.796000000002</v>
      </c>
    </row>
    <row r="135" spans="1:7" ht="15.75" x14ac:dyDescent="0.25">
      <c r="A135" s="11">
        <v>107</v>
      </c>
      <c r="B135" s="12" t="s">
        <v>38</v>
      </c>
      <c r="C135" s="13" t="s">
        <v>6</v>
      </c>
      <c r="D135" s="14" t="s">
        <v>39</v>
      </c>
      <c r="E135" s="14"/>
      <c r="F135" s="14" t="s">
        <v>7</v>
      </c>
      <c r="G135" s="26">
        <f>G145+G148+G151+G154+G163+G136+G139+G157+G160+G166</f>
        <v>11756.796000000002</v>
      </c>
    </row>
    <row r="136" spans="1:7" ht="63" x14ac:dyDescent="0.25">
      <c r="A136" s="11">
        <v>108</v>
      </c>
      <c r="B136" s="12" t="s">
        <v>167</v>
      </c>
      <c r="C136" s="13" t="s">
        <v>6</v>
      </c>
      <c r="D136" s="14" t="s">
        <v>39</v>
      </c>
      <c r="E136" s="14" t="s">
        <v>165</v>
      </c>
      <c r="F136" s="14"/>
      <c r="G136" s="17">
        <f>G137</f>
        <v>54.7</v>
      </c>
    </row>
    <row r="137" spans="1:7" ht="47.25" x14ac:dyDescent="0.25">
      <c r="A137" s="11">
        <v>109</v>
      </c>
      <c r="B137" s="12" t="s">
        <v>92</v>
      </c>
      <c r="C137" s="13">
        <v>552</v>
      </c>
      <c r="D137" s="14" t="s">
        <v>39</v>
      </c>
      <c r="E137" s="14" t="s">
        <v>165</v>
      </c>
      <c r="F137" s="14" t="s">
        <v>89</v>
      </c>
      <c r="G137" s="17">
        <f>G138</f>
        <v>54.7</v>
      </c>
    </row>
    <row r="138" spans="1:7" ht="15.75" x14ac:dyDescent="0.25">
      <c r="A138" s="11">
        <v>110</v>
      </c>
      <c r="B138" s="12" t="s">
        <v>91</v>
      </c>
      <c r="C138" s="13">
        <v>552</v>
      </c>
      <c r="D138" s="14" t="s">
        <v>39</v>
      </c>
      <c r="E138" s="14" t="s">
        <v>165</v>
      </c>
      <c r="F138" s="14" t="s">
        <v>90</v>
      </c>
      <c r="G138" s="17">
        <v>54.7</v>
      </c>
    </row>
    <row r="139" spans="1:7" ht="94.5" x14ac:dyDescent="0.25">
      <c r="A139" s="11">
        <v>111</v>
      </c>
      <c r="B139" s="12" t="s">
        <v>166</v>
      </c>
      <c r="C139" s="13" t="s">
        <v>6</v>
      </c>
      <c r="D139" s="14" t="s">
        <v>39</v>
      </c>
      <c r="E139" s="14" t="s">
        <v>164</v>
      </c>
      <c r="F139" s="14"/>
      <c r="G139" s="17">
        <f>G140</f>
        <v>64.5</v>
      </c>
    </row>
    <row r="140" spans="1:7" ht="47.25" x14ac:dyDescent="0.25">
      <c r="A140" s="11">
        <v>112</v>
      </c>
      <c r="B140" s="12" t="s">
        <v>92</v>
      </c>
      <c r="C140" s="13">
        <v>552</v>
      </c>
      <c r="D140" s="14" t="s">
        <v>39</v>
      </c>
      <c r="E140" s="14" t="s">
        <v>164</v>
      </c>
      <c r="F140" s="14" t="s">
        <v>89</v>
      </c>
      <c r="G140" s="17">
        <f>G141</f>
        <v>64.5</v>
      </c>
    </row>
    <row r="141" spans="1:7" ht="15.75" x14ac:dyDescent="0.25">
      <c r="A141" s="11">
        <v>113</v>
      </c>
      <c r="B141" s="12" t="s">
        <v>91</v>
      </c>
      <c r="C141" s="13">
        <v>552</v>
      </c>
      <c r="D141" s="14" t="s">
        <v>39</v>
      </c>
      <c r="E141" s="14" t="s">
        <v>164</v>
      </c>
      <c r="F141" s="14" t="s">
        <v>90</v>
      </c>
      <c r="G141" s="17">
        <v>64.5</v>
      </c>
    </row>
    <row r="142" spans="1:7" ht="78.75" x14ac:dyDescent="0.25">
      <c r="A142" s="11">
        <v>114</v>
      </c>
      <c r="B142" s="12" t="s">
        <v>176</v>
      </c>
      <c r="C142" s="13">
        <v>552</v>
      </c>
      <c r="D142" s="14" t="s">
        <v>39</v>
      </c>
      <c r="E142" s="14" t="s">
        <v>175</v>
      </c>
      <c r="F142" s="14"/>
      <c r="G142" s="26">
        <f>G143</f>
        <v>0.54700000000000004</v>
      </c>
    </row>
    <row r="143" spans="1:7" ht="47.25" x14ac:dyDescent="0.25">
      <c r="A143" s="11">
        <v>115</v>
      </c>
      <c r="B143" s="12" t="s">
        <v>92</v>
      </c>
      <c r="C143" s="13">
        <v>552</v>
      </c>
      <c r="D143" s="14" t="s">
        <v>39</v>
      </c>
      <c r="E143" s="14" t="s">
        <v>175</v>
      </c>
      <c r="F143" s="14" t="s">
        <v>89</v>
      </c>
      <c r="G143" s="26">
        <f>G144</f>
        <v>0.54700000000000004</v>
      </c>
    </row>
    <row r="144" spans="1:7" ht="15.75" x14ac:dyDescent="0.25">
      <c r="A144" s="11">
        <v>116</v>
      </c>
      <c r="B144" s="12" t="s">
        <v>91</v>
      </c>
      <c r="C144" s="13">
        <v>5520</v>
      </c>
      <c r="D144" s="14" t="s">
        <v>39</v>
      </c>
      <c r="E144" s="14" t="s">
        <v>175</v>
      </c>
      <c r="F144" s="14" t="s">
        <v>90</v>
      </c>
      <c r="G144" s="26">
        <v>0.54700000000000004</v>
      </c>
    </row>
    <row r="145" spans="1:7" ht="79.5" customHeight="1" x14ac:dyDescent="0.25">
      <c r="A145" s="11">
        <v>117</v>
      </c>
      <c r="B145" s="12" t="s">
        <v>138</v>
      </c>
      <c r="C145" s="13" t="s">
        <v>6</v>
      </c>
      <c r="D145" s="14" t="s">
        <v>39</v>
      </c>
      <c r="E145" s="14" t="s">
        <v>140</v>
      </c>
      <c r="F145" s="14"/>
      <c r="G145" s="17">
        <f>G147</f>
        <v>1346.62</v>
      </c>
    </row>
    <row r="146" spans="1:7" ht="47.25" x14ac:dyDescent="0.25">
      <c r="A146" s="11">
        <v>118</v>
      </c>
      <c r="B146" s="12" t="s">
        <v>92</v>
      </c>
      <c r="C146" s="13">
        <v>552</v>
      </c>
      <c r="D146" s="14" t="s">
        <v>39</v>
      </c>
      <c r="E146" s="14" t="s">
        <v>140</v>
      </c>
      <c r="F146" s="14" t="s">
        <v>89</v>
      </c>
      <c r="G146" s="17">
        <f>G147</f>
        <v>1346.62</v>
      </c>
    </row>
    <row r="147" spans="1:7" ht="15.75" x14ac:dyDescent="0.25">
      <c r="A147" s="11">
        <v>119</v>
      </c>
      <c r="B147" s="12" t="s">
        <v>91</v>
      </c>
      <c r="C147" s="13">
        <v>552</v>
      </c>
      <c r="D147" s="14" t="s">
        <v>39</v>
      </c>
      <c r="E147" s="14" t="s">
        <v>140</v>
      </c>
      <c r="F147" s="14" t="s">
        <v>90</v>
      </c>
      <c r="G147" s="17">
        <v>1346.62</v>
      </c>
    </row>
    <row r="148" spans="1:7" ht="47.25" x14ac:dyDescent="0.25">
      <c r="A148" s="11">
        <v>120</v>
      </c>
      <c r="B148" s="12" t="s">
        <v>168</v>
      </c>
      <c r="C148" s="13" t="s">
        <v>6</v>
      </c>
      <c r="D148" s="14" t="s">
        <v>39</v>
      </c>
      <c r="E148" s="14" t="s">
        <v>108</v>
      </c>
      <c r="F148" s="14"/>
      <c r="G148" s="26">
        <f>G149</f>
        <v>9923.2559999999994</v>
      </c>
    </row>
    <row r="149" spans="1:7" ht="54" customHeight="1" x14ac:dyDescent="0.25">
      <c r="A149" s="11">
        <v>121</v>
      </c>
      <c r="B149" s="12" t="s">
        <v>92</v>
      </c>
      <c r="C149" s="13">
        <v>552</v>
      </c>
      <c r="D149" s="14" t="s">
        <v>39</v>
      </c>
      <c r="E149" s="14" t="s">
        <v>108</v>
      </c>
      <c r="F149" s="14" t="s">
        <v>89</v>
      </c>
      <c r="G149" s="26">
        <f>G150</f>
        <v>9923.2559999999994</v>
      </c>
    </row>
    <row r="150" spans="1:7" ht="15.75" x14ac:dyDescent="0.25">
      <c r="A150" s="27">
        <v>122</v>
      </c>
      <c r="B150" s="12" t="s">
        <v>91</v>
      </c>
      <c r="C150" s="13">
        <v>552</v>
      </c>
      <c r="D150" s="14" t="s">
        <v>39</v>
      </c>
      <c r="E150" s="14" t="s">
        <v>108</v>
      </c>
      <c r="F150" s="14" t="s">
        <v>90</v>
      </c>
      <c r="G150" s="26">
        <f>9993.23-70.407+0.98-0.547</f>
        <v>9923.2559999999994</v>
      </c>
    </row>
    <row r="151" spans="1:7" ht="31.5" x14ac:dyDescent="0.25">
      <c r="A151" s="11">
        <v>123</v>
      </c>
      <c r="B151" s="12" t="s">
        <v>55</v>
      </c>
      <c r="C151" s="13" t="s">
        <v>6</v>
      </c>
      <c r="D151" s="14" t="s">
        <v>39</v>
      </c>
      <c r="E151" s="14" t="s">
        <v>106</v>
      </c>
      <c r="F151" s="14" t="s">
        <v>7</v>
      </c>
      <c r="G151" s="17">
        <f>G152</f>
        <v>7</v>
      </c>
    </row>
    <row r="152" spans="1:7" ht="31.5" x14ac:dyDescent="0.25">
      <c r="A152" s="11">
        <v>124</v>
      </c>
      <c r="B152" s="12" t="s">
        <v>81</v>
      </c>
      <c r="C152" s="13">
        <v>552</v>
      </c>
      <c r="D152" s="14" t="s">
        <v>39</v>
      </c>
      <c r="E152" s="14" t="s">
        <v>106</v>
      </c>
      <c r="F152" s="14" t="s">
        <v>79</v>
      </c>
      <c r="G152" s="17">
        <f>G153</f>
        <v>7</v>
      </c>
    </row>
    <row r="153" spans="1:7" ht="47.25" x14ac:dyDescent="0.25">
      <c r="A153" s="27">
        <v>125</v>
      </c>
      <c r="B153" s="12" t="s">
        <v>82</v>
      </c>
      <c r="C153" s="13">
        <v>552</v>
      </c>
      <c r="D153" s="14" t="s">
        <v>39</v>
      </c>
      <c r="E153" s="14" t="s">
        <v>106</v>
      </c>
      <c r="F153" s="14" t="s">
        <v>80</v>
      </c>
      <c r="G153" s="17">
        <f>15-8</f>
        <v>7</v>
      </c>
    </row>
    <row r="154" spans="1:7" ht="29.25" customHeight="1" x14ac:dyDescent="0.25">
      <c r="A154" s="11">
        <v>126</v>
      </c>
      <c r="B154" s="12" t="s">
        <v>156</v>
      </c>
      <c r="C154" s="13" t="s">
        <v>6</v>
      </c>
      <c r="D154" s="14" t="s">
        <v>39</v>
      </c>
      <c r="E154" s="14" t="s">
        <v>105</v>
      </c>
      <c r="F154" s="14"/>
      <c r="G154" s="17">
        <f>G155</f>
        <v>58.7</v>
      </c>
    </row>
    <row r="155" spans="1:7" ht="36" customHeight="1" x14ac:dyDescent="0.25">
      <c r="A155" s="11">
        <v>127</v>
      </c>
      <c r="B155" s="12" t="s">
        <v>81</v>
      </c>
      <c r="C155" s="13">
        <v>552</v>
      </c>
      <c r="D155" s="14" t="s">
        <v>39</v>
      </c>
      <c r="E155" s="14" t="s">
        <v>105</v>
      </c>
      <c r="F155" s="14" t="s">
        <v>79</v>
      </c>
      <c r="G155" s="17">
        <f>G156</f>
        <v>58.7</v>
      </c>
    </row>
    <row r="156" spans="1:7" ht="20.25" customHeight="1" x14ac:dyDescent="0.25">
      <c r="A156" s="11">
        <v>128</v>
      </c>
      <c r="B156" s="12" t="s">
        <v>82</v>
      </c>
      <c r="C156" s="13">
        <v>552</v>
      </c>
      <c r="D156" s="14" t="s">
        <v>39</v>
      </c>
      <c r="E156" s="14" t="s">
        <v>105</v>
      </c>
      <c r="F156" s="14" t="s">
        <v>80</v>
      </c>
      <c r="G156" s="17">
        <v>58.7</v>
      </c>
    </row>
    <row r="157" spans="1:7" ht="0.75" customHeight="1" x14ac:dyDescent="0.25">
      <c r="A157" s="11">
        <v>129</v>
      </c>
      <c r="B157" s="12"/>
      <c r="C157" s="13"/>
      <c r="D157" s="14"/>
      <c r="E157" s="14"/>
      <c r="F157" s="14"/>
      <c r="G157" s="17"/>
    </row>
    <row r="158" spans="1:7" ht="20.25" hidden="1" customHeight="1" x14ac:dyDescent="0.25">
      <c r="A158" s="11">
        <v>132</v>
      </c>
      <c r="B158" s="12"/>
      <c r="C158" s="13"/>
      <c r="D158" s="14"/>
      <c r="E158" s="14"/>
      <c r="F158" s="14"/>
      <c r="G158" s="17"/>
    </row>
    <row r="159" spans="1:7" ht="20.25" hidden="1" customHeight="1" x14ac:dyDescent="0.25">
      <c r="A159" s="11">
        <v>126</v>
      </c>
      <c r="B159" s="12"/>
      <c r="C159" s="13"/>
      <c r="D159" s="14"/>
      <c r="E159" s="14"/>
      <c r="F159" s="14"/>
      <c r="G159" s="17"/>
    </row>
    <row r="160" spans="1:7" ht="62.25" customHeight="1" x14ac:dyDescent="0.25">
      <c r="A160" s="11">
        <v>129</v>
      </c>
      <c r="B160" s="12" t="s">
        <v>169</v>
      </c>
      <c r="C160" s="13" t="s">
        <v>6</v>
      </c>
      <c r="D160" s="14" t="s">
        <v>39</v>
      </c>
      <c r="E160" s="14" t="s">
        <v>107</v>
      </c>
      <c r="F160" s="14"/>
      <c r="G160" s="17">
        <f>G161</f>
        <v>200</v>
      </c>
    </row>
    <row r="161" spans="1:7" ht="20.25" customHeight="1" x14ac:dyDescent="0.25">
      <c r="A161" s="27">
        <v>130</v>
      </c>
      <c r="B161" s="12" t="s">
        <v>92</v>
      </c>
      <c r="C161" s="13">
        <v>552</v>
      </c>
      <c r="D161" s="14" t="s">
        <v>39</v>
      </c>
      <c r="E161" s="14" t="s">
        <v>107</v>
      </c>
      <c r="F161" s="14" t="s">
        <v>89</v>
      </c>
      <c r="G161" s="17">
        <f>G162</f>
        <v>200</v>
      </c>
    </row>
    <row r="162" spans="1:7" ht="20.25" customHeight="1" x14ac:dyDescent="0.25">
      <c r="A162" s="11">
        <v>131</v>
      </c>
      <c r="B162" s="12" t="s">
        <v>91</v>
      </c>
      <c r="C162" s="13">
        <v>552</v>
      </c>
      <c r="D162" s="14" t="s">
        <v>39</v>
      </c>
      <c r="E162" s="14" t="s">
        <v>107</v>
      </c>
      <c r="F162" s="14" t="s">
        <v>90</v>
      </c>
      <c r="G162" s="17">
        <v>200</v>
      </c>
    </row>
    <row r="163" spans="1:7" ht="78.75" x14ac:dyDescent="0.25">
      <c r="A163" s="11">
        <v>132</v>
      </c>
      <c r="B163" s="28" t="s">
        <v>170</v>
      </c>
      <c r="C163" s="13" t="s">
        <v>6</v>
      </c>
      <c r="D163" s="14" t="s">
        <v>39</v>
      </c>
      <c r="E163" s="14" t="s">
        <v>107</v>
      </c>
      <c r="F163" s="14"/>
      <c r="G163" s="17">
        <f>G164</f>
        <v>2.02</v>
      </c>
    </row>
    <row r="164" spans="1:7" ht="47.25" x14ac:dyDescent="0.25">
      <c r="A164" s="22">
        <v>133</v>
      </c>
      <c r="B164" s="18" t="s">
        <v>92</v>
      </c>
      <c r="C164" s="13">
        <v>552</v>
      </c>
      <c r="D164" s="14" t="s">
        <v>39</v>
      </c>
      <c r="E164" s="14" t="s">
        <v>107</v>
      </c>
      <c r="F164" s="14" t="s">
        <v>89</v>
      </c>
      <c r="G164" s="17">
        <f>G165</f>
        <v>2.02</v>
      </c>
    </row>
    <row r="165" spans="1:7" ht="15.75" x14ac:dyDescent="0.25">
      <c r="A165" s="22">
        <v>134</v>
      </c>
      <c r="B165" s="18" t="s">
        <v>91</v>
      </c>
      <c r="C165" s="13">
        <v>552</v>
      </c>
      <c r="D165" s="14" t="s">
        <v>39</v>
      </c>
      <c r="E165" s="14" t="s">
        <v>107</v>
      </c>
      <c r="F165" s="14" t="s">
        <v>90</v>
      </c>
      <c r="G165" s="17">
        <v>2.02</v>
      </c>
    </row>
    <row r="166" spans="1:7" ht="103.5" customHeight="1" x14ac:dyDescent="0.25">
      <c r="A166" s="27">
        <v>135</v>
      </c>
      <c r="B166" s="28" t="s">
        <v>172</v>
      </c>
      <c r="C166" s="13" t="s">
        <v>6</v>
      </c>
      <c r="D166" s="14" t="s">
        <v>39</v>
      </c>
      <c r="E166" s="41" t="s">
        <v>171</v>
      </c>
      <c r="F166" s="14"/>
      <c r="G166" s="17">
        <f>G167</f>
        <v>100</v>
      </c>
    </row>
    <row r="167" spans="1:7" ht="15.75" x14ac:dyDescent="0.25">
      <c r="A167" s="27">
        <v>136</v>
      </c>
      <c r="B167" s="12" t="s">
        <v>88</v>
      </c>
      <c r="C167" s="13">
        <v>552</v>
      </c>
      <c r="D167" s="14" t="s">
        <v>39</v>
      </c>
      <c r="E167" s="41" t="s">
        <v>171</v>
      </c>
      <c r="F167" s="14" t="s">
        <v>87</v>
      </c>
      <c r="G167" s="17">
        <f>G168</f>
        <v>100</v>
      </c>
    </row>
    <row r="168" spans="1:7" ht="15.75" x14ac:dyDescent="0.25">
      <c r="A168" s="27">
        <v>137</v>
      </c>
      <c r="B168" s="12" t="s">
        <v>66</v>
      </c>
      <c r="C168" s="13">
        <v>552</v>
      </c>
      <c r="D168" s="14" t="s">
        <v>39</v>
      </c>
      <c r="E168" s="41" t="s">
        <v>171</v>
      </c>
      <c r="F168" s="14" t="s">
        <v>65</v>
      </c>
      <c r="G168" s="17">
        <v>100</v>
      </c>
    </row>
    <row r="169" spans="1:7" ht="15.75" x14ac:dyDescent="0.25">
      <c r="A169" s="27">
        <v>138</v>
      </c>
      <c r="B169" s="12" t="s">
        <v>96</v>
      </c>
      <c r="C169" s="13" t="s">
        <v>6</v>
      </c>
      <c r="D169" s="14" t="s">
        <v>40</v>
      </c>
      <c r="E169" s="14" t="s">
        <v>7</v>
      </c>
      <c r="F169" s="14" t="s">
        <v>7</v>
      </c>
      <c r="G169" s="17">
        <f>G170</f>
        <v>30</v>
      </c>
    </row>
    <row r="170" spans="1:7" ht="15.75" x14ac:dyDescent="0.25">
      <c r="A170" s="27">
        <v>139</v>
      </c>
      <c r="B170" s="12" t="s">
        <v>41</v>
      </c>
      <c r="C170" s="13" t="s">
        <v>6</v>
      </c>
      <c r="D170" s="14" t="s">
        <v>42</v>
      </c>
      <c r="E170" s="14"/>
      <c r="F170" s="14"/>
      <c r="G170" s="17">
        <f>G174+G171</f>
        <v>30</v>
      </c>
    </row>
    <row r="171" spans="1:7" ht="47.25" x14ac:dyDescent="0.25">
      <c r="A171" s="27">
        <v>140</v>
      </c>
      <c r="B171" s="12" t="s">
        <v>59</v>
      </c>
      <c r="C171" s="13" t="s">
        <v>6</v>
      </c>
      <c r="D171" s="14" t="s">
        <v>42</v>
      </c>
      <c r="E171" s="14" t="s">
        <v>104</v>
      </c>
      <c r="F171" s="14" t="s">
        <v>7</v>
      </c>
      <c r="G171" s="17">
        <f>G172</f>
        <v>20</v>
      </c>
    </row>
    <row r="172" spans="1:7" ht="31.5" x14ac:dyDescent="0.25">
      <c r="A172" s="27">
        <v>141</v>
      </c>
      <c r="B172" s="12" t="s">
        <v>81</v>
      </c>
      <c r="C172" s="13">
        <v>552</v>
      </c>
      <c r="D172" s="14" t="s">
        <v>42</v>
      </c>
      <c r="E172" s="14" t="s">
        <v>104</v>
      </c>
      <c r="F172" s="14" t="s">
        <v>79</v>
      </c>
      <c r="G172" s="17">
        <v>20</v>
      </c>
    </row>
    <row r="173" spans="1:7" ht="47.25" x14ac:dyDescent="0.25">
      <c r="A173" s="27">
        <v>142</v>
      </c>
      <c r="B173" s="12" t="s">
        <v>82</v>
      </c>
      <c r="C173" s="13">
        <v>552</v>
      </c>
      <c r="D173" s="14" t="s">
        <v>42</v>
      </c>
      <c r="E173" s="14" t="s">
        <v>104</v>
      </c>
      <c r="F173" s="14" t="s">
        <v>80</v>
      </c>
      <c r="G173" s="17">
        <v>20</v>
      </c>
    </row>
    <row r="174" spans="1:7" ht="47.25" x14ac:dyDescent="0.25">
      <c r="A174" s="27">
        <v>143</v>
      </c>
      <c r="B174" s="12" t="s">
        <v>47</v>
      </c>
      <c r="C174" s="13" t="s">
        <v>6</v>
      </c>
      <c r="D174" s="14" t="s">
        <v>42</v>
      </c>
      <c r="E174" s="14" t="s">
        <v>145</v>
      </c>
      <c r="F174" s="14" t="s">
        <v>7</v>
      </c>
      <c r="G174" s="17">
        <f>G175</f>
        <v>10</v>
      </c>
    </row>
    <row r="175" spans="1:7" ht="31.5" x14ac:dyDescent="0.25">
      <c r="A175" s="27">
        <v>144</v>
      </c>
      <c r="B175" s="12" t="s">
        <v>81</v>
      </c>
      <c r="C175" s="13">
        <v>552</v>
      </c>
      <c r="D175" s="14" t="s">
        <v>42</v>
      </c>
      <c r="E175" s="14" t="s">
        <v>145</v>
      </c>
      <c r="F175" s="14" t="s">
        <v>79</v>
      </c>
      <c r="G175" s="17">
        <v>10</v>
      </c>
    </row>
    <row r="176" spans="1:7" ht="47.25" x14ac:dyDescent="0.25">
      <c r="A176" s="22">
        <v>145</v>
      </c>
      <c r="B176" s="12" t="s">
        <v>82</v>
      </c>
      <c r="C176" s="13">
        <v>552</v>
      </c>
      <c r="D176" s="14" t="s">
        <v>42</v>
      </c>
      <c r="E176" s="14" t="s">
        <v>145</v>
      </c>
      <c r="F176" s="14" t="s">
        <v>80</v>
      </c>
      <c r="G176" s="17">
        <v>10</v>
      </c>
    </row>
    <row r="177" spans="1:7" ht="15.75" x14ac:dyDescent="0.25">
      <c r="A177" s="27">
        <v>146</v>
      </c>
      <c r="B177" s="12" t="s">
        <v>95</v>
      </c>
      <c r="C177" s="13" t="s">
        <v>6</v>
      </c>
      <c r="D177" s="14" t="s">
        <v>43</v>
      </c>
      <c r="E177" s="14"/>
      <c r="F177" s="14" t="s">
        <v>7</v>
      </c>
      <c r="G177" s="17">
        <f>G179</f>
        <v>20.3</v>
      </c>
    </row>
    <row r="178" spans="1:7" ht="31.5" x14ac:dyDescent="0.25">
      <c r="A178" s="27">
        <v>147</v>
      </c>
      <c r="B178" s="12" t="s">
        <v>157</v>
      </c>
      <c r="C178" s="13">
        <v>552</v>
      </c>
      <c r="D178" s="14" t="s">
        <v>44</v>
      </c>
      <c r="E178" s="14"/>
      <c r="F178" s="14"/>
      <c r="G178" s="17">
        <f>G179</f>
        <v>20.3</v>
      </c>
    </row>
    <row r="179" spans="1:7" ht="31.5" x14ac:dyDescent="0.25">
      <c r="A179" s="27">
        <v>148</v>
      </c>
      <c r="B179" s="12" t="s">
        <v>146</v>
      </c>
      <c r="C179" s="13" t="s">
        <v>6</v>
      </c>
      <c r="D179" s="14" t="s">
        <v>44</v>
      </c>
      <c r="E179" s="14" t="s">
        <v>103</v>
      </c>
      <c r="F179" s="14" t="s">
        <v>7</v>
      </c>
      <c r="G179" s="17">
        <f>G181</f>
        <v>20.3</v>
      </c>
    </row>
    <row r="180" spans="1:7" ht="31.5" x14ac:dyDescent="0.25">
      <c r="A180" s="27">
        <v>149</v>
      </c>
      <c r="B180" s="12" t="s">
        <v>81</v>
      </c>
      <c r="C180" s="13">
        <v>552</v>
      </c>
      <c r="D180" s="14" t="s">
        <v>44</v>
      </c>
      <c r="E180" s="14" t="s">
        <v>103</v>
      </c>
      <c r="F180" s="14" t="s">
        <v>79</v>
      </c>
      <c r="G180" s="17">
        <f>G181</f>
        <v>20.3</v>
      </c>
    </row>
    <row r="181" spans="1:7" ht="47.25" x14ac:dyDescent="0.25">
      <c r="A181" s="27">
        <v>150</v>
      </c>
      <c r="B181" s="12" t="s">
        <v>82</v>
      </c>
      <c r="C181" s="13" t="s">
        <v>6</v>
      </c>
      <c r="D181" s="14" t="s">
        <v>44</v>
      </c>
      <c r="E181" s="14" t="s">
        <v>103</v>
      </c>
      <c r="F181" s="14" t="s">
        <v>80</v>
      </c>
      <c r="G181" s="17">
        <v>20.3</v>
      </c>
    </row>
    <row r="182" spans="1:7" ht="15.75" x14ac:dyDescent="0.25">
      <c r="A182" s="34" t="s">
        <v>58</v>
      </c>
      <c r="B182" s="35"/>
      <c r="C182" s="35"/>
      <c r="D182" s="35"/>
      <c r="E182" s="35"/>
      <c r="F182" s="36"/>
      <c r="G182" s="24">
        <f>G19+G61+G67+G85+G110+G134+G169+G177</f>
        <v>21263.60151</v>
      </c>
    </row>
    <row r="183" spans="1:7" x14ac:dyDescent="0.25">
      <c r="F183" s="8"/>
      <c r="G183" s="20"/>
    </row>
    <row r="184" spans="1:7" x14ac:dyDescent="0.25">
      <c r="G184" s="19"/>
    </row>
    <row r="185" spans="1:7" ht="15.95" customHeight="1" x14ac:dyDescent="0.25">
      <c r="G185" s="21"/>
    </row>
    <row r="186" spans="1:7" ht="15.95" customHeight="1" x14ac:dyDescent="0.25">
      <c r="G186" s="19"/>
    </row>
    <row r="187" spans="1:7" ht="15.95" customHeight="1" x14ac:dyDescent="0.25"/>
    <row r="188" spans="1:7" x14ac:dyDescent="0.25">
      <c r="G188" s="19"/>
    </row>
  </sheetData>
  <mergeCells count="10">
    <mergeCell ref="G15:G16"/>
    <mergeCell ref="B15:B16"/>
    <mergeCell ref="B12:G12"/>
    <mergeCell ref="B13:G13"/>
    <mergeCell ref="A182:F182"/>
    <mergeCell ref="C15:C16"/>
    <mergeCell ref="D15:D16"/>
    <mergeCell ref="E15:E16"/>
    <mergeCell ref="F15:F16"/>
    <mergeCell ref="A15:A16"/>
  </mergeCells>
  <phoneticPr fontId="0" type="noConversion"/>
  <pageMargins left="0.98425196850393704" right="0.78740157480314965" top="0.78740157480314965" bottom="0.78740157480314965" header="0.51181102362204722" footer="0.51181102362204722"/>
  <pageSetup paperSize="9" scale="69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2016-03-09T07:24:12Z</cp:lastPrinted>
  <dcterms:created xsi:type="dcterms:W3CDTF">2011-08-29T03:04:42Z</dcterms:created>
  <dcterms:modified xsi:type="dcterms:W3CDTF">2016-10-03T03:59:55Z</dcterms:modified>
</cp:coreProperties>
</file>