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585" windowWidth="15480" windowHeight="9060"/>
  </bookViews>
  <sheets>
    <sheet name="Лист1" sheetId="1" r:id="rId1"/>
  </sheets>
  <definedNames>
    <definedName name="_xlnm.Print_Titles" localSheetId="0">Лист1!$16:$17</definedName>
  </definedNames>
  <calcPr calcId="125725" calcOnSave="0"/>
</workbook>
</file>

<file path=xl/calcChain.xml><?xml version="1.0" encoding="utf-8"?>
<calcChain xmlns="http://schemas.openxmlformats.org/spreadsheetml/2006/main">
  <c r="F131" i="1"/>
  <c r="F49" l="1"/>
  <c r="F71"/>
  <c r="F150"/>
  <c r="F149" s="1"/>
  <c r="F148" s="1"/>
  <c r="F147" s="1"/>
  <c r="F161"/>
  <c r="F214"/>
  <c r="F244"/>
  <c r="F219" l="1"/>
  <c r="F270"/>
  <c r="F274"/>
  <c r="F273" s="1"/>
  <c r="F272" l="1"/>
  <c r="F271"/>
  <c r="F175"/>
  <c r="F174" s="1"/>
  <c r="F172" l="1"/>
  <c r="F173"/>
  <c r="F142"/>
  <c r="F143"/>
  <c r="F144"/>
  <c r="F145"/>
  <c r="F137"/>
  <c r="F138"/>
  <c r="F139"/>
  <c r="F140"/>
  <c r="F78" l="1"/>
  <c r="F79"/>
  <c r="F80"/>
  <c r="F81"/>
  <c r="F83"/>
  <c r="F84"/>
  <c r="F85"/>
  <c r="F86"/>
  <c r="F269"/>
  <c r="F114" l="1"/>
  <c r="F108" l="1"/>
  <c r="F107" s="1"/>
  <c r="F119"/>
  <c r="F123"/>
  <c r="F155"/>
  <c r="F154" s="1"/>
  <c r="F153" s="1"/>
  <c r="F152" s="1"/>
  <c r="F203"/>
  <c r="F202" s="1"/>
  <c r="F201" s="1"/>
  <c r="F200" s="1"/>
  <c r="F253"/>
  <c r="F252" s="1"/>
  <c r="F251" s="1"/>
  <c r="F250" s="1"/>
  <c r="F128"/>
  <c r="F127" s="1"/>
  <c r="F126" s="1"/>
  <c r="F125" s="1"/>
  <c r="F118"/>
  <c r="F122"/>
  <c r="F121" s="1"/>
  <c r="F120" s="1"/>
  <c r="C225"/>
  <c r="F223"/>
  <c r="F222"/>
  <c r="F220" s="1"/>
  <c r="F221"/>
  <c r="F198"/>
  <c r="F197"/>
  <c r="F196" s="1"/>
  <c r="F195"/>
  <c r="F208"/>
  <c r="F207"/>
  <c r="F206" s="1"/>
  <c r="F102"/>
  <c r="F101" s="1"/>
  <c r="F23"/>
  <c r="F22" s="1"/>
  <c r="F28"/>
  <c r="F27" s="1"/>
  <c r="F53"/>
  <c r="F52" s="1"/>
  <c r="F180"/>
  <c r="F179" s="1"/>
  <c r="F38"/>
  <c r="F37" s="1"/>
  <c r="F33"/>
  <c r="F160"/>
  <c r="F159" s="1"/>
  <c r="F218"/>
  <c r="F217" s="1"/>
  <c r="F43"/>
  <c r="F42"/>
  <c r="F40"/>
  <c r="F41"/>
  <c r="F48"/>
  <c r="F47" s="1"/>
  <c r="F59"/>
  <c r="F58" s="1"/>
  <c r="F65"/>
  <c r="F64" s="1"/>
  <c r="F70"/>
  <c r="F69" s="1"/>
  <c r="F75"/>
  <c r="F74" s="1"/>
  <c r="F97"/>
  <c r="F96" s="1"/>
  <c r="F91"/>
  <c r="F90" s="1"/>
  <c r="F113"/>
  <c r="F112" s="1"/>
  <c r="F165"/>
  <c r="F170"/>
  <c r="F117"/>
  <c r="F116" s="1"/>
  <c r="F213"/>
  <c r="F212" s="1"/>
  <c r="F211" s="1"/>
  <c r="F210" s="1"/>
  <c r="F233"/>
  <c r="F232"/>
  <c r="F230" s="1"/>
  <c r="F231"/>
  <c r="F264"/>
  <c r="F263"/>
  <c r="F262" s="1"/>
  <c r="F268"/>
  <c r="F267" s="1"/>
  <c r="F228"/>
  <c r="D191"/>
  <c r="F258"/>
  <c r="F257"/>
  <c r="F255" s="1"/>
  <c r="F164"/>
  <c r="F163" s="1"/>
  <c r="F256"/>
  <c r="F238"/>
  <c r="F237" s="1"/>
  <c r="F169"/>
  <c r="F168" s="1"/>
  <c r="F248"/>
  <c r="F247" s="1"/>
  <c r="F243"/>
  <c r="F242" s="1"/>
  <c r="F240" s="1"/>
  <c r="F227"/>
  <c r="F226"/>
  <c r="F191"/>
  <c r="F190" s="1"/>
  <c r="F32"/>
  <c r="F30" s="1"/>
  <c r="F31"/>
  <c r="F225"/>
  <c r="F162" l="1"/>
  <c r="F245"/>
  <c r="F246"/>
  <c r="F158"/>
  <c r="F241"/>
  <c r="F187"/>
  <c r="F189"/>
  <c r="F188" s="1"/>
  <c r="F236"/>
  <c r="F235"/>
  <c r="F88"/>
  <c r="F77" s="1"/>
  <c r="F89"/>
  <c r="F72"/>
  <c r="F73"/>
  <c r="F63"/>
  <c r="F62"/>
  <c r="F45"/>
  <c r="F46"/>
  <c r="F35"/>
  <c r="F36"/>
  <c r="F50"/>
  <c r="F51"/>
  <c r="F21"/>
  <c r="F20"/>
  <c r="F266"/>
  <c r="F261"/>
  <c r="F260" s="1"/>
  <c r="F111"/>
  <c r="F110"/>
  <c r="F94"/>
  <c r="F93" s="1"/>
  <c r="F95"/>
  <c r="F68"/>
  <c r="F67"/>
  <c r="F56"/>
  <c r="F55" s="1"/>
  <c r="F57"/>
  <c r="F216"/>
  <c r="F215" s="1"/>
  <c r="F205"/>
  <c r="F194" s="1"/>
  <c r="F193" s="1"/>
  <c r="F177"/>
  <c r="F178"/>
  <c r="F26"/>
  <c r="F25"/>
  <c r="F100"/>
  <c r="F99"/>
  <c r="F105"/>
  <c r="F106"/>
  <c r="F167"/>
  <c r="F115"/>
  <c r="F157"/>
  <c r="F19" l="1"/>
  <c r="F130"/>
  <c r="F104"/>
  <c r="F61"/>
  <c r="F18" l="1"/>
  <c r="F276" s="1"/>
</calcChain>
</file>

<file path=xl/sharedStrings.xml><?xml version="1.0" encoding="utf-8"?>
<sst xmlns="http://schemas.openxmlformats.org/spreadsheetml/2006/main" count="804" uniqueCount="205">
  <si>
    <t>2</t>
  </si>
  <si>
    <t>3</t>
  </si>
  <si>
    <t>5</t>
  </si>
  <si>
    <t/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</si>
  <si>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</si>
  <si>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</si>
  <si>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</si>
  <si>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</si>
  <si>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</si>
  <si>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</si>
  <si>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</si>
  <si>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</si>
  <si>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</si>
  <si>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Мобилизационная  и вневойсковая подготовка</t>
  </si>
  <si>
    <t>0203</t>
  </si>
  <si>
    <t>0310</t>
  </si>
  <si>
    <t>0314</t>
  </si>
  <si>
    <t>Другие вопросы в области национальной экономики</t>
  </si>
  <si>
    <t>0412</t>
  </si>
  <si>
    <t>Коммунальное хозяйство</t>
  </si>
  <si>
    <t>0502</t>
  </si>
  <si>
    <t>0503</t>
  </si>
  <si>
    <t>Содержание уличного освещения</t>
  </si>
  <si>
    <t>0801</t>
  </si>
  <si>
    <t>Другие вопросы в области здравоохранения</t>
  </si>
  <si>
    <t>0909</t>
  </si>
  <si>
    <t>1105</t>
  </si>
  <si>
    <t xml:space="preserve">Совета депутатов </t>
  </si>
  <si>
    <t>0409</t>
  </si>
  <si>
    <t>Организация и проведение акарицидных обработок мест массового отдыха населения за счет средств местного бюджета</t>
  </si>
  <si>
    <t>Оценка недвижимости, признание прав и регулирование отношений по государственной и муниципальной собственности</t>
  </si>
  <si>
    <t>КФСР</t>
  </si>
  <si>
    <t>КЦСР</t>
  </si>
  <si>
    <t>КВР</t>
  </si>
  <si>
    <t>870</t>
  </si>
  <si>
    <t>Энергосбережение и повышение энергетической эффективности</t>
  </si>
  <si>
    <t>Обеспечение деятельности подведомственных учреждений- библиотек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</si>
  <si>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</si>
  <si>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</si>
  <si>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540</t>
  </si>
  <si>
    <t>Уличное освещение поселений</t>
  </si>
  <si>
    <t>Всего</t>
  </si>
  <si>
    <t>Организация и проведение акарицидных обработок мест массового отдыха населения за счет средств краевого бюджета</t>
  </si>
  <si>
    <t>Реализация государственных функций, связанных с общегосударственным управлением (передача полномочий по внешнему муниципальному контролю)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</si>
  <si>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</si>
  <si>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</si>
  <si>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1</t>
  </si>
  <si>
    <t>к  решению поселкового</t>
  </si>
  <si>
    <t xml:space="preserve">Обеспечение  первичных  мер пожарной безопасности
</t>
  </si>
  <si>
    <t>Иные межбюджетные трансферты</t>
  </si>
  <si>
    <t>Резервные средства</t>
  </si>
  <si>
    <t>Расходы непрограммного направления</t>
  </si>
  <si>
    <t>Национальная экономика</t>
  </si>
  <si>
    <t xml:space="preserve">Осуществление  первичного воинского учёта на территориях, где отсутствуют военные комиссариаты  </t>
  </si>
  <si>
    <t>Другие общегосударственные вопросы</t>
  </si>
  <si>
    <t>Культура</t>
  </si>
  <si>
    <t>Непрограммные расходы в сфере общегосударственных расходов</t>
  </si>
  <si>
    <t>Непрограммные расходы в сфере национальной обороны</t>
  </si>
  <si>
    <t>НАЦИОНАЛЬНАЯ ЭКОНОМИКА</t>
  </si>
  <si>
    <t>Дорожное хозяйство (дорожные фонды)</t>
  </si>
  <si>
    <t xml:space="preserve">Обеспечение  пожарной безопасности
</t>
  </si>
  <si>
    <t>Другие вопросы в области национальной безопасности и правоохранительной деятельности</t>
  </si>
  <si>
    <t>Благоустройство</t>
  </si>
  <si>
    <t>Жилищно-коммунальное хозяйство</t>
  </si>
  <si>
    <t>Уплата прочих налогов, сборов и иных платежей</t>
  </si>
  <si>
    <t>Содержание автомобильных дорог за счет местного бюджета</t>
  </si>
  <si>
    <t>Субсидии бюджетным учреждениям на финансовое обеспечение муниципального  задания</t>
  </si>
  <si>
    <t>Озеленение поселений</t>
  </si>
  <si>
    <t>Приложение № 9</t>
  </si>
  <si>
    <t>(тыс.рублей )</t>
  </si>
  <si>
    <t>Наименование главных распорядителей и наименование показателей бюджетной классификации</t>
  </si>
  <si>
    <t>№ строки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</si>
  <si>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Ирба"</t>
  </si>
  <si>
    <t>Подпрограмма "Организация дорожного движения в муниципальном образовании поселок Большая Ирба"</t>
  </si>
  <si>
    <t>Подпрограмма "Энергосбережение и повышение энергетической эффективности на территории муниципального образования посёлок Большая Ирба"</t>
  </si>
  <si>
    <t>Подпрограмма "Защита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службы"</t>
  </si>
  <si>
    <t>Подпрограмма "Содержание автомобильных дорог в муниципальном образовании поселок Большая Ирба"</t>
  </si>
  <si>
    <t>Муниципальная программа "Обеспечение жизнедеятельности социальной сферы муниципального образования "</t>
  </si>
  <si>
    <t>Подпрограмма "Развитие культуры Муниципального образования поселок Большая Ирба"</t>
  </si>
  <si>
    <t>Подпрограмма "Формирование здорового образа жизни через развитие массовой физической культуры и спорта"</t>
  </si>
  <si>
    <t>240</t>
  </si>
  <si>
    <t>200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</si>
  <si>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</si>
  <si>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</si>
  <si>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ЗДРАВООХРАНЕНИЕ</t>
  </si>
  <si>
    <t>0500</t>
  </si>
  <si>
    <t>0900</t>
  </si>
  <si>
    <t>0400</t>
  </si>
  <si>
    <t>0300</t>
  </si>
  <si>
    <t>610</t>
  </si>
  <si>
    <t>600</t>
  </si>
  <si>
    <t>0800</t>
  </si>
  <si>
    <t>1100</t>
  </si>
  <si>
    <t>Предоставление субсидий бюджетным, автономным  учреждениям и иным некоммерческим организациям</t>
  </si>
  <si>
    <t xml:space="preserve">Субсидии бюджетным учреждениям </t>
  </si>
  <si>
    <t>КУЛЬТУРА, КИНЕМАТОГРАФИЯ</t>
  </si>
  <si>
    <t>ФИЗИЧЕСКАЯ КУЛЬТУРА И СПОРТ</t>
  </si>
  <si>
    <t>НАЦИОНАЛЬНАЯ БЕЗОПАСНОСТЬ И ПРАВООХРАНИТЕЛЬНАЯ ДЕЯТЕЛЬНОСТЬ</t>
  </si>
  <si>
    <t>ЖИЛИЩНО-КОММУНАЛЬНОЕ ХОЗЯЙСТВО</t>
  </si>
  <si>
    <t>0100</t>
  </si>
  <si>
    <t>120</t>
  </si>
  <si>
    <t>100</t>
  </si>
  <si>
    <t>850</t>
  </si>
  <si>
    <t>800</t>
  </si>
  <si>
    <t>500</t>
  </si>
  <si>
    <t>Межбюджетные трансферты</t>
  </si>
  <si>
    <t>0200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</si>
  <si>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кправления государственными внебюджетными фондами</t>
  </si>
  <si>
    <t>Расходы на выплаты персоналу государственных (муниципальных) органов</t>
  </si>
  <si>
    <t>ОБЩЕГОСУДАРСТВЕННЫЕ ВОПРОСЫ</t>
  </si>
  <si>
    <t>НАЦИОНАЛЬНАЯ ОБОРОНА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</si>
  <si>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</si>
  <si>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</si>
  <si>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воросы в области  физической культуры  и спорта</t>
  </si>
  <si>
    <t>Подпрограмма "Организация благоустройства  на территории поселка "</t>
  </si>
  <si>
    <t>Подпрограмма "Профилактика терроризма и экстремизма и коррупции в муниципальном образовании поселок Большая Ирба"</t>
  </si>
  <si>
    <t>Центральный аппарат муниципального образования (по новой системе оплаты труда)</t>
  </si>
  <si>
    <t>4</t>
  </si>
  <si>
    <t xml:space="preserve"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2016 год </t>
  </si>
  <si>
    <t>Сумма на  2016 год</t>
  </si>
  <si>
    <t>0100000000</t>
  </si>
  <si>
    <t>0110000000</t>
  </si>
  <si>
    <t>0110075550</t>
  </si>
  <si>
    <t>0110080250</t>
  </si>
  <si>
    <t>0110081140</t>
  </si>
  <si>
    <t>0110081150</t>
  </si>
  <si>
    <t>0110081160</t>
  </si>
  <si>
    <t>0110083090</t>
  </si>
  <si>
    <t>0120000000</t>
  </si>
  <si>
    <t>0120082130</t>
  </si>
  <si>
    <t>0130000000</t>
  </si>
  <si>
    <t>0130085020</t>
  </si>
  <si>
    <t>0130081030</t>
  </si>
  <si>
    <t>0130081130</t>
  </si>
  <si>
    <t>0140000000</t>
  </si>
  <si>
    <t>0140082040</t>
  </si>
  <si>
    <t>0150000000</t>
  </si>
  <si>
    <t>0150082050</t>
  </si>
  <si>
    <t>0150082060</t>
  </si>
  <si>
    <t>0160000000</t>
  </si>
  <si>
    <t>0160081020</t>
  </si>
  <si>
    <t>0160082030</t>
  </si>
  <si>
    <t>0200000000</t>
  </si>
  <si>
    <t>0210000000</t>
  </si>
  <si>
    <t>0210080620</t>
  </si>
  <si>
    <t>0210080630</t>
  </si>
  <si>
    <t>0210082630</t>
  </si>
  <si>
    <t>0210080640</t>
  </si>
  <si>
    <t>0220000000</t>
  </si>
  <si>
    <t>0220080810</t>
  </si>
  <si>
    <t>9000000000</t>
  </si>
  <si>
    <t>9010000000</t>
  </si>
  <si>
    <t>9010080250</t>
  </si>
  <si>
    <t>9010080205</t>
  </si>
  <si>
    <t>9010080210</t>
  </si>
  <si>
    <t>9010080240</t>
  </si>
  <si>
    <t>9010080110</t>
  </si>
  <si>
    <t>9010075140</t>
  </si>
  <si>
    <t>9010080220</t>
  </si>
  <si>
    <t>9010080230</t>
  </si>
  <si>
    <t>9010080850</t>
  </si>
  <si>
    <t>9010083070</t>
  </si>
  <si>
    <t>9020000000</t>
  </si>
  <si>
    <t>9020051180</t>
  </si>
  <si>
    <t>9020511800</t>
  </si>
  <si>
    <t>от 25.12 .2015г. №  7-26 р</t>
  </si>
  <si>
    <t>0160085940</t>
  </si>
  <si>
    <t>Мероприятия по отлову безнадзорных животных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</si>
  <si>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 за счет местного бюджета</t>
  </si>
  <si>
    <t>9010080860</t>
  </si>
  <si>
    <t>9010012210</t>
  </si>
  <si>
    <t>0210012210</t>
  </si>
  <si>
    <t>0160073930</t>
  </si>
  <si>
    <t>Софинансирование на осуществление дорожной деятельности в отношени автомобильных дорог общего пользования местного значения по направлению на содержание автомобильных дорог общего пользования местного значения</t>
  </si>
  <si>
    <t>Субсидия на осуществление дорожной деятельности в отношении автомобильных дорог общего пользования местного значения за счет средств дорожного фонда Красноярского края по направлению на содержание автомобильных дорог общего пользования местного значения</t>
  </si>
  <si>
    <t>01100S5550</t>
  </si>
  <si>
    <t xml:space="preserve">Резервный фонд </t>
  </si>
  <si>
    <t xml:space="preserve">Мероприятия  по землеустройству и землепользованию </t>
  </si>
  <si>
    <t xml:space="preserve">Организация и содержание мест захоронения </t>
  </si>
  <si>
    <t xml:space="preserve">Прочие мероприятия по благоустройству </t>
  </si>
  <si>
    <t>Мероприятия в области физической культуры  и спорта</t>
  </si>
  <si>
    <t xml:space="preserve">Профилактика терроризма и экстримизма </t>
  </si>
  <si>
    <t>Оганизации дорожного движения</t>
  </si>
  <si>
    <t>01600S3930</t>
  </si>
  <si>
    <t xml:space="preserve">Мероприятия в области коммунального хозяйства  </t>
  </si>
  <si>
    <t>Мероприятия антикоррупционного направления</t>
  </si>
  <si>
    <t>Культурно-массовые мероприятия</t>
  </si>
  <si>
    <t xml:space="preserve">Софинансирование на обеспечение  первичных  мер пожарной безопасности
</t>
  </si>
  <si>
    <t>0140074120</t>
  </si>
  <si>
    <t>01400S4120</t>
  </si>
  <si>
    <t>Субсидия на частичное финансирование             (возмещение) расходов на обеспечение перичных мер пожарной безопасности</t>
  </si>
  <si>
    <t>02100S4810</t>
  </si>
  <si>
    <t>0210074810</t>
  </si>
  <si>
    <t>Субсидия на реализацию социокультурных проектов муниципальных учреждений культуры и образовательных учреждений в области культуры</t>
  </si>
  <si>
    <t>Субсидия по софинансированию на раслизацию социокультурных проектов муниципальных учреждений культуры и образовательных учреждений в области культуры</t>
  </si>
  <si>
    <t>908008746</t>
  </si>
  <si>
    <t>908000000</t>
  </si>
  <si>
    <t>Непрограммные расходы в сфере культуры</t>
  </si>
  <si>
    <t>Осуществление части полномочий по вопросам создания безопасных и комфортных условий функционирования объектов муниципальной собственности, развития муниципальных учреждений (софинансирование на капитальный ремонт)</t>
  </si>
  <si>
    <t>0210011210</t>
  </si>
  <si>
    <t>0210010210</t>
  </si>
  <si>
    <t>0210010310</t>
  </si>
  <si>
    <t>от 27.09.2016г. №  13-50  р</t>
  </si>
  <si>
    <t>Приложение № 4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</si>
  <si>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  софинанситрование за счет местного бюджета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</si>
</sst>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#,##0.0"/>
    <numFmt numFmtId="166" formatCode="0.000"/>
    <numFmt numFmtId="167" formatCode="_-* #,##0.00000_р_._-;\-* #,##0.00000_р_._-;_-* &quot;-&quot;?????_р_._-;_-@_-"/>
    <numFmt numFmtId="168" formatCode="0.00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165" fontId="2" fillId="0" borderId="0" xfId="1" applyNumberFormat="1" applyFont="1" applyFill="1" applyAlignment="1">
      <alignment horizontal="right" vertical="center" wrapText="1"/>
    </xf>
    <xf numFmtId="2" fontId="0" fillId="0" borderId="0" xfId="0" applyNumberFormat="1"/>
    <xf numFmtId="166" fontId="0" fillId="0" borderId="0" xfId="0" applyNumberFormat="1"/>
    <xf numFmtId="164" fontId="0" fillId="0" borderId="0" xfId="0" applyNumberFormat="1"/>
    <xf numFmtId="0" fontId="5" fillId="0" borderId="0" xfId="0" applyFont="1"/>
    <xf numFmtId="167" fontId="0" fillId="0" borderId="0" xfId="0" applyNumberFormat="1"/>
    <xf numFmtId="0" fontId="6" fillId="0" borderId="0" xfId="1" applyFont="1" applyAlignment="1">
      <alignment horizontal="right"/>
    </xf>
    <xf numFmtId="164" fontId="5" fillId="0" borderId="1" xfId="2" applyFont="1" applyBorder="1" applyAlignment="1">
      <alignment wrapText="1"/>
    </xf>
    <xf numFmtId="49" fontId="5" fillId="0" borderId="2" xfId="2" applyNumberFormat="1" applyFont="1" applyBorder="1" applyAlignment="1">
      <alignment horizontal="center"/>
    </xf>
    <xf numFmtId="49" fontId="5" fillId="0" borderId="1" xfId="2" applyNumberFormat="1" applyFont="1" applyBorder="1"/>
    <xf numFmtId="49" fontId="5" fillId="0" borderId="1" xfId="2" applyNumberFormat="1" applyFont="1" applyBorder="1" applyAlignment="1">
      <alignment horizontal="center"/>
    </xf>
    <xf numFmtId="49" fontId="5" fillId="0" borderId="1" xfId="2" applyNumberFormat="1" applyFont="1" applyBorder="1" applyAlignment="1">
      <alignment horizontal="center" vertical="center"/>
    </xf>
    <xf numFmtId="164" fontId="7" fillId="0" borderId="1" xfId="2" applyFont="1" applyBorder="1" applyAlignment="1">
      <alignment vertical="top" wrapText="1"/>
    </xf>
    <xf numFmtId="49" fontId="7" fillId="0" borderId="2" xfId="2" applyNumberFormat="1" applyFont="1" applyBorder="1" applyAlignment="1">
      <alignment horizontal="center" vertical="top"/>
    </xf>
    <xf numFmtId="49" fontId="7" fillId="0" borderId="1" xfId="2" applyNumberFormat="1" applyFont="1" applyBorder="1" applyAlignment="1">
      <alignment horizontal="center" vertical="top"/>
    </xf>
    <xf numFmtId="0" fontId="5" fillId="0" borderId="1" xfId="0" applyFont="1" applyBorder="1"/>
    <xf numFmtId="164" fontId="7" fillId="0" borderId="1" xfId="2" applyFont="1" applyBorder="1" applyAlignment="1">
      <alignment horizontal="left" vertical="top" wrapText="1"/>
    </xf>
    <xf numFmtId="164" fontId="7" fillId="0" borderId="1" xfId="2" applyFont="1" applyFill="1" applyBorder="1" applyAlignment="1">
      <alignment vertical="top" wrapText="1"/>
    </xf>
    <xf numFmtId="164" fontId="7" fillId="2" borderId="1" xfId="2" applyFont="1" applyFill="1" applyBorder="1" applyAlignment="1">
      <alignment vertical="top" wrapText="1"/>
    </xf>
    <xf numFmtId="49" fontId="7" fillId="2" borderId="2" xfId="2" applyNumberFormat="1" applyFont="1" applyFill="1" applyBorder="1" applyAlignment="1">
      <alignment horizontal="center" vertical="top"/>
    </xf>
    <xf numFmtId="49" fontId="7" fillId="2" borderId="1" xfId="2" applyNumberFormat="1" applyFont="1" applyFill="1" applyBorder="1" applyAlignment="1">
      <alignment horizontal="center" vertical="top"/>
    </xf>
    <xf numFmtId="49" fontId="5" fillId="0" borderId="2" xfId="2" applyNumberFormat="1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164" fontId="5" fillId="0" borderId="1" xfId="2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164" fontId="8" fillId="0" borderId="1" xfId="2" applyFont="1" applyBorder="1" applyAlignment="1">
      <alignment vertical="top" wrapText="1"/>
    </xf>
    <xf numFmtId="164" fontId="8" fillId="0" borderId="1" xfId="2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6" fillId="0" borderId="0" xfId="1" applyFont="1" applyFill="1"/>
    <xf numFmtId="49" fontId="6" fillId="0" borderId="1" xfId="1" applyNumberFormat="1" applyFont="1" applyFill="1" applyBorder="1" applyAlignment="1">
      <alignment horizontal="center" vertical="center"/>
    </xf>
    <xf numFmtId="49" fontId="5" fillId="0" borderId="1" xfId="2" applyNumberFormat="1" applyFont="1" applyBorder="1" applyAlignment="1">
      <alignment vertical="top"/>
    </xf>
    <xf numFmtId="164" fontId="5" fillId="0" borderId="1" xfId="2" applyFont="1" applyBorder="1" applyAlignment="1">
      <alignment horizontal="left" vertical="top" wrapText="1"/>
    </xf>
    <xf numFmtId="164" fontId="7" fillId="0" borderId="1" xfId="2" applyFont="1" applyBorder="1" applyAlignment="1">
      <alignment horizontal="left" vertical="center" wrapText="1"/>
    </xf>
    <xf numFmtId="0" fontId="5" fillId="0" borderId="0" xfId="0" applyFont="1" applyFill="1" applyBorder="1"/>
    <xf numFmtId="0" fontId="0" fillId="0" borderId="0" xfId="0" applyBorder="1"/>
    <xf numFmtId="2" fontId="5" fillId="0" borderId="1" xfId="2" applyNumberFormat="1" applyFont="1" applyBorder="1" applyAlignment="1">
      <alignment horizontal="right"/>
    </xf>
    <xf numFmtId="2" fontId="7" fillId="0" borderId="1" xfId="2" applyNumberFormat="1" applyFont="1" applyBorder="1" applyAlignment="1">
      <alignment horizontal="right" vertical="top"/>
    </xf>
    <xf numFmtId="2" fontId="7" fillId="2" borderId="1" xfId="2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top"/>
    </xf>
    <xf numFmtId="2" fontId="7" fillId="0" borderId="0" xfId="2" applyNumberFormat="1" applyFont="1" applyBorder="1" applyAlignment="1">
      <alignment horizontal="right" vertical="top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right" vertical="top"/>
    </xf>
    <xf numFmtId="168" fontId="7" fillId="0" borderId="1" xfId="2" applyNumberFormat="1" applyFont="1" applyBorder="1" applyAlignment="1">
      <alignment horizontal="right" vertical="top"/>
    </xf>
    <xf numFmtId="168" fontId="7" fillId="0" borderId="1" xfId="2" applyNumberFormat="1" applyFont="1" applyBorder="1" applyAlignment="1">
      <alignment horizontal="right"/>
    </xf>
    <xf numFmtId="168" fontId="5" fillId="0" borderId="1" xfId="2" applyNumberFormat="1" applyFont="1" applyBorder="1" applyAlignment="1">
      <alignment horizontal="right" vertical="top"/>
    </xf>
    <xf numFmtId="2" fontId="5" fillId="0" borderId="1" xfId="2" applyNumberFormat="1" applyFont="1" applyBorder="1" applyAlignment="1">
      <alignment horizontal="right" vertical="top"/>
    </xf>
    <xf numFmtId="166" fontId="7" fillId="0" borderId="1" xfId="2" applyNumberFormat="1" applyFont="1" applyBorder="1" applyAlignment="1">
      <alignment horizontal="right" vertical="top"/>
    </xf>
    <xf numFmtId="164" fontId="5" fillId="0" borderId="1" xfId="2" applyFont="1" applyFill="1" applyBorder="1" applyAlignment="1">
      <alignment vertical="top" wrapText="1"/>
    </xf>
    <xf numFmtId="49" fontId="5" fillId="0" borderId="1" xfId="2" applyNumberFormat="1" applyFont="1" applyBorder="1" applyAlignment="1">
      <alignment horizontal="center" vertical="top"/>
    </xf>
    <xf numFmtId="164" fontId="7" fillId="0" borderId="1" xfId="2" applyFont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6" fillId="0" borderId="4" xfId="1" applyNumberFormat="1" applyFont="1" applyFill="1" applyBorder="1" applyAlignment="1">
      <alignment horizontal="center" vertical="center" wrapText="1"/>
    </xf>
    <xf numFmtId="165" fontId="6" fillId="0" borderId="5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9"/>
  <sheetViews>
    <sheetView tabSelected="1" topLeftCell="A265" workbookViewId="0">
      <selection activeCell="B92" sqref="B92"/>
    </sheetView>
  </sheetViews>
  <sheetFormatPr defaultRowHeight="15"/>
  <cols>
    <col min="2" max="2" width="62" customWidth="1"/>
    <col min="3" max="3" width="13.85546875" customWidth="1"/>
    <col min="4" max="4" width="10.7109375" customWidth="1"/>
    <col min="5" max="5" width="7.7109375" customWidth="1"/>
    <col min="6" max="6" width="16.85546875" customWidth="1"/>
    <col min="7" max="7" width="11.140625" bestFit="1" customWidth="1"/>
  </cols>
  <sheetData>
    <row r="1" spans="1:6" ht="15.75">
      <c r="D1" s="1" t="s">
        <v>203</v>
      </c>
    </row>
    <row r="2" spans="1:6" ht="15.75">
      <c r="D2" s="1" t="s">
        <v>47</v>
      </c>
    </row>
    <row r="3" spans="1:6" ht="15.75">
      <c r="D3" s="1" t="s">
        <v>27</v>
      </c>
    </row>
    <row r="4" spans="1:6" ht="15.75">
      <c r="D4" s="1" t="s">
        <v>202</v>
      </c>
    </row>
    <row r="5" spans="1:6" ht="3.75" customHeight="1">
      <c r="D5" s="1"/>
    </row>
    <row r="6" spans="1:6" ht="13.5" customHeight="1">
      <c r="C6" s="1"/>
      <c r="D6" s="1" t="s">
        <v>68</v>
      </c>
    </row>
    <row r="7" spans="1:6" ht="15.95" customHeight="1">
      <c r="C7" s="1"/>
      <c r="D7" s="1" t="s">
        <v>47</v>
      </c>
    </row>
    <row r="8" spans="1:6" ht="15.95" customHeight="1">
      <c r="C8" s="1"/>
      <c r="D8" s="1" t="s">
        <v>27</v>
      </c>
    </row>
    <row r="9" spans="1:6" ht="15.95" customHeight="1">
      <c r="C9" s="1"/>
      <c r="D9" s="1" t="s">
        <v>165</v>
      </c>
    </row>
    <row r="10" spans="1:6" ht="6.75" customHeight="1">
      <c r="B10" s="1"/>
      <c r="C10" s="1"/>
      <c r="D10" s="1"/>
      <c r="E10" s="1"/>
      <c r="F10" s="2"/>
    </row>
    <row r="11" spans="1:6" ht="13.5" hidden="1" customHeight="1">
      <c r="B11" s="1"/>
      <c r="C11" s="1"/>
      <c r="D11" s="1"/>
      <c r="E11" s="1"/>
      <c r="F11" s="3"/>
    </row>
    <row r="12" spans="1:6" ht="48.75" customHeight="1">
      <c r="B12" s="61" t="s">
        <v>118</v>
      </c>
      <c r="C12" s="61"/>
      <c r="D12" s="61"/>
      <c r="E12" s="61"/>
      <c r="F12" s="61"/>
    </row>
    <row r="13" spans="1:6" ht="15.75" hidden="1" customHeight="1">
      <c r="B13" s="62"/>
      <c r="C13" s="62"/>
      <c r="D13" s="62"/>
      <c r="E13" s="62"/>
      <c r="F13" s="62"/>
    </row>
    <row r="14" spans="1:6" ht="18" customHeight="1">
      <c r="A14" s="7"/>
      <c r="B14" s="32"/>
      <c r="C14" s="32"/>
      <c r="D14" s="32"/>
      <c r="E14" s="32"/>
      <c r="F14" s="9" t="s">
        <v>69</v>
      </c>
    </row>
    <row r="15" spans="1:6" ht="21.75" customHeight="1">
      <c r="A15" s="56" t="s">
        <v>71</v>
      </c>
      <c r="B15" s="60" t="s">
        <v>70</v>
      </c>
      <c r="C15" s="63" t="s">
        <v>32</v>
      </c>
      <c r="D15" s="63" t="s">
        <v>33</v>
      </c>
      <c r="E15" s="63" t="s">
        <v>31</v>
      </c>
      <c r="F15" s="58" t="s">
        <v>119</v>
      </c>
    </row>
    <row r="16" spans="1:6" ht="19.5" customHeight="1">
      <c r="A16" s="57"/>
      <c r="B16" s="60"/>
      <c r="C16" s="63"/>
      <c r="D16" s="63"/>
      <c r="E16" s="63"/>
      <c r="F16" s="59"/>
    </row>
    <row r="17" spans="1:7" ht="15.95" customHeight="1">
      <c r="A17" s="18"/>
      <c r="B17" s="33" t="s">
        <v>46</v>
      </c>
      <c r="C17" s="33" t="s">
        <v>0</v>
      </c>
      <c r="D17" s="33" t="s">
        <v>1</v>
      </c>
      <c r="E17" s="33" t="s">
        <v>117</v>
      </c>
      <c r="F17" s="33" t="s">
        <v>2</v>
      </c>
    </row>
    <row r="18" spans="1:7" ht="43.5" customHeight="1">
      <c r="A18" s="31">
        <v>1</v>
      </c>
      <c r="B18" s="10" t="s">
        <v>72</v>
      </c>
      <c r="C18" s="24" t="s">
        <v>120</v>
      </c>
      <c r="D18" s="34"/>
      <c r="E18" s="34"/>
      <c r="F18" s="50">
        <f>F19+F55+F61+F77+F104+F93</f>
        <v>4046.6255199999996</v>
      </c>
      <c r="G18" s="4"/>
    </row>
    <row r="19" spans="1:7" ht="31.5">
      <c r="A19" s="31">
        <v>2</v>
      </c>
      <c r="B19" s="10" t="s">
        <v>114</v>
      </c>
      <c r="C19" s="11" t="s">
        <v>121</v>
      </c>
      <c r="D19" s="12"/>
      <c r="E19" s="12"/>
      <c r="F19" s="39">
        <f>F30+F40+F45+F35+F50+F20+F25</f>
        <v>757.4</v>
      </c>
      <c r="G19" s="4"/>
    </row>
    <row r="20" spans="1:7" ht="35.25" customHeight="1">
      <c r="A20" s="31">
        <v>3</v>
      </c>
      <c r="B20" s="10" t="s">
        <v>42</v>
      </c>
      <c r="C20" s="11" t="s">
        <v>122</v>
      </c>
      <c r="D20" s="12"/>
      <c r="E20" s="12"/>
      <c r="F20" s="39">
        <f>F22</f>
        <v>20</v>
      </c>
      <c r="G20" s="4"/>
    </row>
    <row r="21" spans="1:7" ht="31.5">
      <c r="A21" s="31">
        <v>4</v>
      </c>
      <c r="B21" s="10" t="s">
        <v>82</v>
      </c>
      <c r="C21" s="11" t="s">
        <v>122</v>
      </c>
      <c r="D21" s="13" t="s">
        <v>81</v>
      </c>
      <c r="E21" s="12"/>
      <c r="F21" s="39">
        <f>F22</f>
        <v>20</v>
      </c>
      <c r="G21" s="4"/>
    </row>
    <row r="22" spans="1:7" ht="38.25" customHeight="1">
      <c r="A22" s="31">
        <v>5</v>
      </c>
      <c r="B22" s="26" t="s">
        <v>83</v>
      </c>
      <c r="C22" s="11" t="s">
        <v>122</v>
      </c>
      <c r="D22" s="14" t="s">
        <v>80</v>
      </c>
      <c r="E22" s="12"/>
      <c r="F22" s="39">
        <f>F23</f>
        <v>20</v>
      </c>
      <c r="G22" s="4"/>
    </row>
    <row r="23" spans="1:7" ht="15.75">
      <c r="A23" s="31">
        <v>6</v>
      </c>
      <c r="B23" s="10" t="s">
        <v>84</v>
      </c>
      <c r="C23" s="11" t="s">
        <v>122</v>
      </c>
      <c r="D23" s="14" t="s">
        <v>80</v>
      </c>
      <c r="E23" s="13" t="s">
        <v>86</v>
      </c>
      <c r="F23" s="39">
        <f>F24</f>
        <v>20</v>
      </c>
      <c r="G23" s="4"/>
    </row>
    <row r="24" spans="1:7" ht="15.75">
      <c r="A24" s="31">
        <v>7</v>
      </c>
      <c r="B24" s="10" t="s">
        <v>24</v>
      </c>
      <c r="C24" s="11" t="s">
        <v>122</v>
      </c>
      <c r="D24" s="14" t="s">
        <v>80</v>
      </c>
      <c r="E24" s="13" t="s">
        <v>25</v>
      </c>
      <c r="F24" s="39">
        <v>20</v>
      </c>
      <c r="G24" s="4"/>
    </row>
    <row r="25" spans="1:7" ht="47.25">
      <c r="A25" s="31">
        <v>8</v>
      </c>
      <c r="B25" s="10" t="s">
        <v>29</v>
      </c>
      <c r="C25" s="11" t="s">
        <v>175</v>
      </c>
      <c r="D25" s="14"/>
      <c r="E25" s="13"/>
      <c r="F25" s="39">
        <f>F27</f>
        <v>10</v>
      </c>
      <c r="G25" s="4"/>
    </row>
    <row r="26" spans="1:7" ht="31.5">
      <c r="A26" s="31">
        <v>9</v>
      </c>
      <c r="B26" s="10" t="s">
        <v>82</v>
      </c>
      <c r="C26" s="11" t="s">
        <v>175</v>
      </c>
      <c r="D26" s="14" t="s">
        <v>81</v>
      </c>
      <c r="E26" s="13"/>
      <c r="F26" s="39">
        <f>F27</f>
        <v>10</v>
      </c>
      <c r="G26" s="4"/>
    </row>
    <row r="27" spans="1:7" ht="34.5" customHeight="1">
      <c r="A27" s="31">
        <v>10</v>
      </c>
      <c r="B27" s="10" t="s">
        <v>83</v>
      </c>
      <c r="C27" s="11" t="s">
        <v>175</v>
      </c>
      <c r="D27" s="14" t="s">
        <v>80</v>
      </c>
      <c r="E27" s="13"/>
      <c r="F27" s="39">
        <f>F28</f>
        <v>10</v>
      </c>
      <c r="G27" s="4"/>
    </row>
    <row r="28" spans="1:7" ht="15.75">
      <c r="A28" s="31">
        <v>11</v>
      </c>
      <c r="B28" s="10" t="s">
        <v>84</v>
      </c>
      <c r="C28" s="11" t="s">
        <v>175</v>
      </c>
      <c r="D28" s="14" t="s">
        <v>80</v>
      </c>
      <c r="E28" s="13" t="s">
        <v>86</v>
      </c>
      <c r="F28" s="39">
        <f>F29</f>
        <v>10</v>
      </c>
      <c r="G28" s="4"/>
    </row>
    <row r="29" spans="1:7" ht="15.75">
      <c r="A29" s="31">
        <v>12</v>
      </c>
      <c r="B29" s="10" t="s">
        <v>24</v>
      </c>
      <c r="C29" s="11" t="s">
        <v>175</v>
      </c>
      <c r="D29" s="14" t="s">
        <v>80</v>
      </c>
      <c r="E29" s="13" t="s">
        <v>25</v>
      </c>
      <c r="F29" s="39">
        <v>10</v>
      </c>
      <c r="G29" s="4"/>
    </row>
    <row r="30" spans="1:7" ht="23.25" customHeight="1">
      <c r="A30" s="31">
        <v>13</v>
      </c>
      <c r="B30" s="26" t="s">
        <v>184</v>
      </c>
      <c r="C30" s="16" t="s">
        <v>123</v>
      </c>
      <c r="D30" s="12"/>
      <c r="E30" s="17"/>
      <c r="F30" s="40">
        <f>F32</f>
        <v>67</v>
      </c>
    </row>
    <row r="31" spans="1:7" ht="31.5">
      <c r="A31" s="31">
        <v>14</v>
      </c>
      <c r="B31" s="15" t="s">
        <v>82</v>
      </c>
      <c r="C31" s="16" t="s">
        <v>123</v>
      </c>
      <c r="D31" s="13" t="s">
        <v>81</v>
      </c>
      <c r="E31" s="17"/>
      <c r="F31" s="40">
        <f>F32</f>
        <v>67</v>
      </c>
    </row>
    <row r="32" spans="1:7" ht="32.25" customHeight="1">
      <c r="A32" s="31">
        <v>15</v>
      </c>
      <c r="B32" s="15" t="s">
        <v>83</v>
      </c>
      <c r="C32" s="16" t="s">
        <v>123</v>
      </c>
      <c r="D32" s="17" t="s">
        <v>80</v>
      </c>
      <c r="E32" s="17"/>
      <c r="F32" s="40">
        <f>F33</f>
        <v>67</v>
      </c>
    </row>
    <row r="33" spans="1:6" ht="15.75">
      <c r="A33" s="31">
        <v>16</v>
      </c>
      <c r="B33" s="18" t="s">
        <v>63</v>
      </c>
      <c r="C33" s="16" t="s">
        <v>123</v>
      </c>
      <c r="D33" s="17" t="s">
        <v>80</v>
      </c>
      <c r="E33" s="17" t="s">
        <v>85</v>
      </c>
      <c r="F33" s="40">
        <f>F34</f>
        <v>67</v>
      </c>
    </row>
    <row r="34" spans="1:6" ht="15.75">
      <c r="A34" s="31">
        <v>17</v>
      </c>
      <c r="B34" s="15" t="s">
        <v>19</v>
      </c>
      <c r="C34" s="16" t="s">
        <v>123</v>
      </c>
      <c r="D34" s="17" t="s">
        <v>80</v>
      </c>
      <c r="E34" s="17" t="s">
        <v>20</v>
      </c>
      <c r="F34" s="40">
        <v>67</v>
      </c>
    </row>
    <row r="35" spans="1:6" ht="15.75" hidden="1">
      <c r="A35" s="31">
        <v>18</v>
      </c>
      <c r="B35" s="15" t="s">
        <v>67</v>
      </c>
      <c r="C35" s="16" t="s">
        <v>124</v>
      </c>
      <c r="D35" s="17"/>
      <c r="E35" s="17"/>
      <c r="F35" s="40">
        <f>F37</f>
        <v>0</v>
      </c>
    </row>
    <row r="36" spans="1:6" ht="31.5" hidden="1">
      <c r="A36" s="31">
        <v>19</v>
      </c>
      <c r="B36" s="10" t="s">
        <v>82</v>
      </c>
      <c r="C36" s="16" t="s">
        <v>124</v>
      </c>
      <c r="D36" s="17" t="s">
        <v>81</v>
      </c>
      <c r="E36" s="17"/>
      <c r="F36" s="40">
        <f>F37</f>
        <v>0</v>
      </c>
    </row>
    <row r="37" spans="1:6" ht="47.25" hidden="1">
      <c r="A37" s="31">
        <v>20</v>
      </c>
      <c r="B37" s="10" t="s">
        <v>83</v>
      </c>
      <c r="C37" s="16" t="s">
        <v>124</v>
      </c>
      <c r="D37" s="17" t="s">
        <v>80</v>
      </c>
      <c r="E37" s="17"/>
      <c r="F37" s="40">
        <f>F38</f>
        <v>0</v>
      </c>
    </row>
    <row r="38" spans="1:6" ht="31.5" hidden="1">
      <c r="A38" s="31">
        <v>21</v>
      </c>
      <c r="B38" s="15" t="s">
        <v>98</v>
      </c>
      <c r="C38" s="16" t="s">
        <v>124</v>
      </c>
      <c r="D38" s="17" t="s">
        <v>80</v>
      </c>
      <c r="E38" s="17" t="s">
        <v>85</v>
      </c>
      <c r="F38" s="40">
        <f>F39</f>
        <v>0</v>
      </c>
    </row>
    <row r="39" spans="1:6" ht="15.75" hidden="1">
      <c r="A39" s="31">
        <v>22</v>
      </c>
      <c r="B39" s="15" t="s">
        <v>62</v>
      </c>
      <c r="C39" s="16" t="s">
        <v>124</v>
      </c>
      <c r="D39" s="17" t="s">
        <v>80</v>
      </c>
      <c r="E39" s="17" t="s">
        <v>21</v>
      </c>
      <c r="F39" s="40">
        <v>0</v>
      </c>
    </row>
    <row r="40" spans="1:6" ht="15.75">
      <c r="A40" s="31">
        <v>23</v>
      </c>
      <c r="B40" s="19" t="s">
        <v>178</v>
      </c>
      <c r="C40" s="16" t="s">
        <v>125</v>
      </c>
      <c r="D40" s="17"/>
      <c r="E40" s="17"/>
      <c r="F40" s="40">
        <f>F42</f>
        <v>53</v>
      </c>
    </row>
    <row r="41" spans="1:6" ht="31.5">
      <c r="A41" s="31">
        <v>24</v>
      </c>
      <c r="B41" s="19" t="s">
        <v>82</v>
      </c>
      <c r="C41" s="16" t="s">
        <v>125</v>
      </c>
      <c r="D41" s="17" t="s">
        <v>81</v>
      </c>
      <c r="E41" s="17"/>
      <c r="F41" s="40">
        <f>F42</f>
        <v>53</v>
      </c>
    </row>
    <row r="42" spans="1:6" ht="34.5" customHeight="1">
      <c r="A42" s="31">
        <v>25</v>
      </c>
      <c r="B42" s="15" t="s">
        <v>83</v>
      </c>
      <c r="C42" s="16" t="s">
        <v>125</v>
      </c>
      <c r="D42" s="17" t="s">
        <v>80</v>
      </c>
      <c r="E42" s="17"/>
      <c r="F42" s="40">
        <f>F44</f>
        <v>53</v>
      </c>
    </row>
    <row r="43" spans="1:6" ht="18" customHeight="1">
      <c r="A43" s="31">
        <v>26</v>
      </c>
      <c r="B43" s="15" t="s">
        <v>98</v>
      </c>
      <c r="C43" s="16" t="s">
        <v>125</v>
      </c>
      <c r="D43" s="17" t="s">
        <v>80</v>
      </c>
      <c r="E43" s="17" t="s">
        <v>85</v>
      </c>
      <c r="F43" s="40">
        <f>F44</f>
        <v>53</v>
      </c>
    </row>
    <row r="44" spans="1:6" ht="15.75">
      <c r="A44" s="31">
        <v>27</v>
      </c>
      <c r="B44" s="18" t="s">
        <v>62</v>
      </c>
      <c r="C44" s="16" t="s">
        <v>125</v>
      </c>
      <c r="D44" s="17" t="s">
        <v>80</v>
      </c>
      <c r="E44" s="17" t="s">
        <v>21</v>
      </c>
      <c r="F44" s="40">
        <v>53</v>
      </c>
    </row>
    <row r="45" spans="1:6" ht="15.75">
      <c r="A45" s="31">
        <v>28</v>
      </c>
      <c r="B45" s="15" t="s">
        <v>179</v>
      </c>
      <c r="C45" s="16" t="s">
        <v>126</v>
      </c>
      <c r="D45" s="17"/>
      <c r="E45" s="17"/>
      <c r="F45" s="40">
        <f>F47</f>
        <v>457.4</v>
      </c>
    </row>
    <row r="46" spans="1:6" ht="31.5">
      <c r="A46" s="31">
        <v>29</v>
      </c>
      <c r="B46" s="15" t="s">
        <v>82</v>
      </c>
      <c r="C46" s="16" t="s">
        <v>126</v>
      </c>
      <c r="D46" s="17" t="s">
        <v>81</v>
      </c>
      <c r="E46" s="17"/>
      <c r="F46" s="40">
        <f>F47</f>
        <v>457.4</v>
      </c>
    </row>
    <row r="47" spans="1:6" ht="33" customHeight="1">
      <c r="A47" s="31">
        <v>30</v>
      </c>
      <c r="B47" s="15" t="s">
        <v>83</v>
      </c>
      <c r="C47" s="16" t="s">
        <v>126</v>
      </c>
      <c r="D47" s="17" t="s">
        <v>80</v>
      </c>
      <c r="E47" s="17"/>
      <c r="F47" s="39">
        <f>F48</f>
        <v>457.4</v>
      </c>
    </row>
    <row r="48" spans="1:6" ht="15.75">
      <c r="A48" s="31">
        <v>31</v>
      </c>
      <c r="B48" s="18" t="s">
        <v>98</v>
      </c>
      <c r="C48" s="16" t="s">
        <v>126</v>
      </c>
      <c r="D48" s="17" t="s">
        <v>80</v>
      </c>
      <c r="E48" s="17" t="s">
        <v>85</v>
      </c>
      <c r="F48" s="40">
        <f>F49</f>
        <v>457.4</v>
      </c>
    </row>
    <row r="49" spans="1:6" ht="15.75">
      <c r="A49" s="31">
        <v>32</v>
      </c>
      <c r="B49" s="15" t="s">
        <v>62</v>
      </c>
      <c r="C49" s="16" t="s">
        <v>126</v>
      </c>
      <c r="D49" s="17" t="s">
        <v>80</v>
      </c>
      <c r="E49" s="17" t="s">
        <v>21</v>
      </c>
      <c r="F49" s="40">
        <f>321.3+15+121.1</f>
        <v>457.4</v>
      </c>
    </row>
    <row r="50" spans="1:6" ht="19.5" customHeight="1">
      <c r="A50" s="31">
        <v>33</v>
      </c>
      <c r="B50" s="15" t="s">
        <v>177</v>
      </c>
      <c r="C50" s="16" t="s">
        <v>127</v>
      </c>
      <c r="D50" s="17"/>
      <c r="E50" s="17"/>
      <c r="F50" s="40">
        <f>F52</f>
        <v>150</v>
      </c>
    </row>
    <row r="51" spans="1:6" ht="31.5">
      <c r="A51" s="31">
        <v>34</v>
      </c>
      <c r="B51" s="15" t="s">
        <v>82</v>
      </c>
      <c r="C51" s="16" t="s">
        <v>127</v>
      </c>
      <c r="D51" s="17" t="s">
        <v>81</v>
      </c>
      <c r="E51" s="17"/>
      <c r="F51" s="40">
        <f>F52</f>
        <v>150</v>
      </c>
    </row>
    <row r="52" spans="1:6" ht="30" customHeight="1">
      <c r="A52" s="31">
        <v>35</v>
      </c>
      <c r="B52" s="15" t="s">
        <v>83</v>
      </c>
      <c r="C52" s="16" t="s">
        <v>127</v>
      </c>
      <c r="D52" s="17" t="s">
        <v>80</v>
      </c>
      <c r="E52" s="17"/>
      <c r="F52" s="40">
        <f>F53</f>
        <v>150</v>
      </c>
    </row>
    <row r="53" spans="1:6" ht="15.75">
      <c r="A53" s="31">
        <v>36</v>
      </c>
      <c r="B53" s="15" t="s">
        <v>52</v>
      </c>
      <c r="C53" s="16" t="s">
        <v>127</v>
      </c>
      <c r="D53" s="17" t="s">
        <v>80</v>
      </c>
      <c r="E53" s="17" t="s">
        <v>87</v>
      </c>
      <c r="F53" s="40">
        <f>F54</f>
        <v>150</v>
      </c>
    </row>
    <row r="54" spans="1:6" ht="18.75" customHeight="1">
      <c r="A54" s="31">
        <v>37</v>
      </c>
      <c r="B54" s="15" t="s">
        <v>17</v>
      </c>
      <c r="C54" s="16" t="s">
        <v>127</v>
      </c>
      <c r="D54" s="17" t="s">
        <v>80</v>
      </c>
      <c r="E54" s="17" t="s">
        <v>18</v>
      </c>
      <c r="F54" s="40">
        <v>150</v>
      </c>
    </row>
    <row r="55" spans="1:6" ht="33.75" customHeight="1">
      <c r="A55" s="31">
        <v>38</v>
      </c>
      <c r="B55" s="20" t="s">
        <v>73</v>
      </c>
      <c r="C55" s="11" t="s">
        <v>128</v>
      </c>
      <c r="D55" s="17"/>
      <c r="E55" s="17"/>
      <c r="F55" s="40">
        <f>F56</f>
        <v>330</v>
      </c>
    </row>
    <row r="56" spans="1:6" ht="15.75">
      <c r="A56" s="31">
        <v>39</v>
      </c>
      <c r="B56" s="15" t="s">
        <v>182</v>
      </c>
      <c r="C56" s="16" t="s">
        <v>129</v>
      </c>
      <c r="D56" s="17"/>
      <c r="E56" s="17"/>
      <c r="F56" s="40">
        <f>F58</f>
        <v>330</v>
      </c>
    </row>
    <row r="57" spans="1:6" ht="31.5">
      <c r="A57" s="31">
        <v>40</v>
      </c>
      <c r="B57" s="15" t="s">
        <v>82</v>
      </c>
      <c r="C57" s="16" t="s">
        <v>129</v>
      </c>
      <c r="D57" s="54" t="s">
        <v>81</v>
      </c>
      <c r="E57" s="17"/>
      <c r="F57" s="40">
        <f>F58</f>
        <v>330</v>
      </c>
    </row>
    <row r="58" spans="1:6" ht="30" customHeight="1">
      <c r="A58" s="31">
        <v>41</v>
      </c>
      <c r="B58" s="15" t="s">
        <v>83</v>
      </c>
      <c r="C58" s="16" t="s">
        <v>129</v>
      </c>
      <c r="D58" s="54" t="s">
        <v>80</v>
      </c>
      <c r="E58" s="17"/>
      <c r="F58" s="40">
        <f>F59</f>
        <v>330</v>
      </c>
    </row>
    <row r="59" spans="1:6" ht="15.75">
      <c r="A59" s="31">
        <v>42</v>
      </c>
      <c r="B59" s="15" t="s">
        <v>58</v>
      </c>
      <c r="C59" s="16" t="s">
        <v>129</v>
      </c>
      <c r="D59" s="54" t="s">
        <v>80</v>
      </c>
      <c r="E59" s="17" t="s">
        <v>87</v>
      </c>
      <c r="F59" s="40">
        <f>F60</f>
        <v>330</v>
      </c>
    </row>
    <row r="60" spans="1:6" ht="15.75">
      <c r="A60" s="31">
        <v>43</v>
      </c>
      <c r="B60" s="15" t="s">
        <v>59</v>
      </c>
      <c r="C60" s="16" t="s">
        <v>129</v>
      </c>
      <c r="D60" s="54" t="s">
        <v>80</v>
      </c>
      <c r="E60" s="17" t="s">
        <v>28</v>
      </c>
      <c r="F60" s="40">
        <v>330</v>
      </c>
    </row>
    <row r="61" spans="1:6" ht="48.75" customHeight="1">
      <c r="A61" s="31">
        <v>44</v>
      </c>
      <c r="B61" s="15" t="s">
        <v>74</v>
      </c>
      <c r="C61" s="16" t="s">
        <v>130</v>
      </c>
      <c r="D61" s="17"/>
      <c r="E61" s="17"/>
      <c r="F61" s="40">
        <f>+F62+F67+F72</f>
        <v>1119.3</v>
      </c>
    </row>
    <row r="62" spans="1:6" ht="0.75" hidden="1" customHeight="1">
      <c r="A62" s="31">
        <v>45</v>
      </c>
      <c r="B62" s="21" t="s">
        <v>35</v>
      </c>
      <c r="C62" s="22" t="s">
        <v>131</v>
      </c>
      <c r="D62" s="23"/>
      <c r="E62" s="23"/>
      <c r="F62" s="41">
        <f>F64</f>
        <v>0</v>
      </c>
    </row>
    <row r="63" spans="1:6" ht="31.5" hidden="1">
      <c r="A63" s="31">
        <v>46</v>
      </c>
      <c r="B63" s="21" t="s">
        <v>82</v>
      </c>
      <c r="C63" s="22" t="s">
        <v>131</v>
      </c>
      <c r="D63" s="23" t="s">
        <v>81</v>
      </c>
      <c r="E63" s="23"/>
      <c r="F63" s="41">
        <f>F64</f>
        <v>0</v>
      </c>
    </row>
    <row r="64" spans="1:6" ht="47.25" hidden="1">
      <c r="A64" s="31">
        <v>47</v>
      </c>
      <c r="B64" s="21" t="s">
        <v>83</v>
      </c>
      <c r="C64" s="22" t="s">
        <v>131</v>
      </c>
      <c r="D64" s="23" t="s">
        <v>80</v>
      </c>
      <c r="E64" s="23"/>
      <c r="F64" s="41">
        <f>F65</f>
        <v>0</v>
      </c>
    </row>
    <row r="65" spans="1:6" ht="31.5" hidden="1">
      <c r="A65" s="31">
        <v>48</v>
      </c>
      <c r="B65" s="21" t="s">
        <v>98</v>
      </c>
      <c r="C65" s="22" t="s">
        <v>131</v>
      </c>
      <c r="D65" s="23" t="s">
        <v>80</v>
      </c>
      <c r="E65" s="23" t="s">
        <v>85</v>
      </c>
      <c r="F65" s="41">
        <f>F66</f>
        <v>0</v>
      </c>
    </row>
    <row r="66" spans="1:6" ht="15.75" hidden="1">
      <c r="A66" s="31">
        <v>49</v>
      </c>
      <c r="B66" s="18" t="s">
        <v>62</v>
      </c>
      <c r="C66" s="22" t="s">
        <v>131</v>
      </c>
      <c r="D66" s="23" t="s">
        <v>80</v>
      </c>
      <c r="E66" s="23" t="s">
        <v>21</v>
      </c>
      <c r="F66" s="40">
        <v>0</v>
      </c>
    </row>
    <row r="67" spans="1:6" ht="15.75">
      <c r="A67" s="31">
        <v>45</v>
      </c>
      <c r="B67" s="15" t="s">
        <v>40</v>
      </c>
      <c r="C67" s="16" t="s">
        <v>132</v>
      </c>
      <c r="D67" s="17"/>
      <c r="E67" s="17"/>
      <c r="F67" s="40">
        <f>F69</f>
        <v>996.3</v>
      </c>
    </row>
    <row r="68" spans="1:6" ht="31.5">
      <c r="A68" s="31">
        <v>46</v>
      </c>
      <c r="B68" s="15" t="s">
        <v>82</v>
      </c>
      <c r="C68" s="16" t="s">
        <v>132</v>
      </c>
      <c r="D68" s="17" t="s">
        <v>81</v>
      </c>
      <c r="E68" s="17"/>
      <c r="F68" s="40">
        <f>F69</f>
        <v>996.3</v>
      </c>
    </row>
    <row r="69" spans="1:6" ht="30.75" customHeight="1">
      <c r="A69" s="31">
        <v>47</v>
      </c>
      <c r="B69" s="15" t="s">
        <v>83</v>
      </c>
      <c r="C69" s="16" t="s">
        <v>132</v>
      </c>
      <c r="D69" s="17" t="s">
        <v>80</v>
      </c>
      <c r="E69" s="17"/>
      <c r="F69" s="40">
        <f>F70</f>
        <v>996.3</v>
      </c>
    </row>
    <row r="70" spans="1:6" ht="16.5" customHeight="1">
      <c r="A70" s="31">
        <v>48</v>
      </c>
      <c r="B70" s="15" t="s">
        <v>98</v>
      </c>
      <c r="C70" s="16" t="s">
        <v>132</v>
      </c>
      <c r="D70" s="17" t="s">
        <v>80</v>
      </c>
      <c r="E70" s="17" t="s">
        <v>85</v>
      </c>
      <c r="F70" s="40">
        <f>F71</f>
        <v>996.3</v>
      </c>
    </row>
    <row r="71" spans="1:6" ht="15.75">
      <c r="A71" s="31">
        <v>49</v>
      </c>
      <c r="B71" s="18" t="s">
        <v>62</v>
      </c>
      <c r="C71" s="16" t="s">
        <v>132</v>
      </c>
      <c r="D71" s="17" t="s">
        <v>80</v>
      </c>
      <c r="E71" s="17" t="s">
        <v>21</v>
      </c>
      <c r="F71" s="40">
        <f>1007-10.7</f>
        <v>996.3</v>
      </c>
    </row>
    <row r="72" spans="1:6" ht="15.75">
      <c r="A72" s="31">
        <v>50</v>
      </c>
      <c r="B72" s="19" t="s">
        <v>22</v>
      </c>
      <c r="C72" s="16" t="s">
        <v>133</v>
      </c>
      <c r="D72" s="17"/>
      <c r="E72" s="17"/>
      <c r="F72" s="40">
        <f>F74</f>
        <v>123</v>
      </c>
    </row>
    <row r="73" spans="1:6" ht="31.5">
      <c r="A73" s="31">
        <v>51</v>
      </c>
      <c r="B73" s="15" t="s">
        <v>82</v>
      </c>
      <c r="C73" s="16" t="s">
        <v>133</v>
      </c>
      <c r="D73" s="17" t="s">
        <v>81</v>
      </c>
      <c r="E73" s="17"/>
      <c r="F73" s="40">
        <f>F74</f>
        <v>123</v>
      </c>
    </row>
    <row r="74" spans="1:6" ht="32.25" customHeight="1">
      <c r="A74" s="31">
        <v>52</v>
      </c>
      <c r="B74" s="15" t="s">
        <v>83</v>
      </c>
      <c r="C74" s="16" t="s">
        <v>133</v>
      </c>
      <c r="D74" s="17" t="s">
        <v>80</v>
      </c>
      <c r="E74" s="17"/>
      <c r="F74" s="40">
        <f>F75</f>
        <v>123</v>
      </c>
    </row>
    <row r="75" spans="1:6" ht="15.75">
      <c r="A75" s="31">
        <v>53</v>
      </c>
      <c r="B75" s="18" t="s">
        <v>98</v>
      </c>
      <c r="C75" s="16" t="s">
        <v>133</v>
      </c>
      <c r="D75" s="17" t="s">
        <v>80</v>
      </c>
      <c r="E75" s="17" t="s">
        <v>85</v>
      </c>
      <c r="F75" s="40">
        <f>F76</f>
        <v>123</v>
      </c>
    </row>
    <row r="76" spans="1:6" ht="15.75">
      <c r="A76" s="31">
        <v>54</v>
      </c>
      <c r="B76" s="15" t="s">
        <v>62</v>
      </c>
      <c r="C76" s="16" t="s">
        <v>133</v>
      </c>
      <c r="D76" s="17" t="s">
        <v>80</v>
      </c>
      <c r="E76" s="17" t="s">
        <v>21</v>
      </c>
      <c r="F76" s="39">
        <v>123</v>
      </c>
    </row>
    <row r="77" spans="1:6" ht="79.5" customHeight="1">
      <c r="A77" s="31">
        <v>55</v>
      </c>
      <c r="B77" s="20" t="s">
        <v>75</v>
      </c>
      <c r="C77" s="24" t="s">
        <v>134</v>
      </c>
      <c r="D77" s="17" t="s">
        <v>3</v>
      </c>
      <c r="E77" s="17"/>
      <c r="F77" s="52">
        <f>F88+F78+F83</f>
        <v>108.044</v>
      </c>
    </row>
    <row r="78" spans="1:6" ht="45" customHeight="1">
      <c r="A78" s="31">
        <v>56</v>
      </c>
      <c r="B78" s="53" t="s">
        <v>190</v>
      </c>
      <c r="C78" s="24" t="s">
        <v>188</v>
      </c>
      <c r="D78" s="17"/>
      <c r="E78" s="17"/>
      <c r="F78" s="52">
        <f>F79</f>
        <v>102.137</v>
      </c>
    </row>
    <row r="79" spans="1:6" ht="31.5">
      <c r="A79" s="31">
        <v>57</v>
      </c>
      <c r="B79" s="20" t="s">
        <v>82</v>
      </c>
      <c r="C79" s="24" t="s">
        <v>188</v>
      </c>
      <c r="D79" s="17" t="s">
        <v>81</v>
      </c>
      <c r="E79" s="17"/>
      <c r="F79" s="52">
        <f>F80</f>
        <v>102.137</v>
      </c>
    </row>
    <row r="80" spans="1:6" ht="33" customHeight="1">
      <c r="A80" s="31">
        <v>58</v>
      </c>
      <c r="B80" s="20" t="s">
        <v>83</v>
      </c>
      <c r="C80" s="24" t="s">
        <v>188</v>
      </c>
      <c r="D80" s="17" t="s">
        <v>80</v>
      </c>
      <c r="E80" s="17"/>
      <c r="F80" s="52">
        <f>F81</f>
        <v>102.137</v>
      </c>
    </row>
    <row r="81" spans="1:6" ht="31.5">
      <c r="A81" s="31">
        <v>59</v>
      </c>
      <c r="B81" s="20" t="s">
        <v>97</v>
      </c>
      <c r="C81" s="24" t="s">
        <v>188</v>
      </c>
      <c r="D81" s="17" t="s">
        <v>80</v>
      </c>
      <c r="E81" s="17" t="s">
        <v>88</v>
      </c>
      <c r="F81" s="52">
        <f>F82</f>
        <v>102.137</v>
      </c>
    </row>
    <row r="82" spans="1:6" ht="18" customHeight="1">
      <c r="A82" s="31">
        <v>60</v>
      </c>
      <c r="B82" s="20" t="s">
        <v>60</v>
      </c>
      <c r="C82" s="24" t="s">
        <v>188</v>
      </c>
      <c r="D82" s="17" t="s">
        <v>80</v>
      </c>
      <c r="E82" s="17" t="s">
        <v>15</v>
      </c>
      <c r="F82" s="52">
        <v>102.137</v>
      </c>
    </row>
    <row r="83" spans="1:6" ht="31.5" customHeight="1">
      <c r="A83" s="31">
        <v>61</v>
      </c>
      <c r="B83" s="53" t="s">
        <v>187</v>
      </c>
      <c r="C83" s="24" t="s">
        <v>189</v>
      </c>
      <c r="D83" s="17"/>
      <c r="E83" s="17"/>
      <c r="F83" s="52">
        <f>F84</f>
        <v>5.1070000000000002</v>
      </c>
    </row>
    <row r="84" spans="1:6" ht="31.5">
      <c r="A84" s="31">
        <v>62</v>
      </c>
      <c r="B84" s="20" t="s">
        <v>82</v>
      </c>
      <c r="C84" s="24" t="s">
        <v>189</v>
      </c>
      <c r="D84" s="17" t="s">
        <v>81</v>
      </c>
      <c r="E84" s="17"/>
      <c r="F84" s="52">
        <f>F85</f>
        <v>5.1070000000000002</v>
      </c>
    </row>
    <row r="85" spans="1:6" ht="33" customHeight="1">
      <c r="A85" s="31">
        <v>63</v>
      </c>
      <c r="B85" s="20" t="s">
        <v>83</v>
      </c>
      <c r="C85" s="24" t="s">
        <v>189</v>
      </c>
      <c r="D85" s="17" t="s">
        <v>80</v>
      </c>
      <c r="E85" s="17"/>
      <c r="F85" s="52">
        <f>F86</f>
        <v>5.1070000000000002</v>
      </c>
    </row>
    <row r="86" spans="1:6" ht="31.5">
      <c r="A86" s="31">
        <v>64</v>
      </c>
      <c r="B86" s="20" t="s">
        <v>97</v>
      </c>
      <c r="C86" s="24" t="s">
        <v>189</v>
      </c>
      <c r="D86" s="17" t="s">
        <v>80</v>
      </c>
      <c r="E86" s="17" t="s">
        <v>88</v>
      </c>
      <c r="F86" s="52">
        <f>F87</f>
        <v>5.1070000000000002</v>
      </c>
    </row>
    <row r="87" spans="1:6" ht="15" customHeight="1">
      <c r="A87" s="31">
        <v>65</v>
      </c>
      <c r="B87" s="20" t="s">
        <v>60</v>
      </c>
      <c r="C87" s="24" t="s">
        <v>189</v>
      </c>
      <c r="D87" s="17" t="s">
        <v>80</v>
      </c>
      <c r="E87" s="17" t="s">
        <v>15</v>
      </c>
      <c r="F87" s="52">
        <v>5.1070000000000002</v>
      </c>
    </row>
    <row r="88" spans="1:6" ht="17.25" customHeight="1">
      <c r="A88" s="31">
        <v>66</v>
      </c>
      <c r="B88" s="15" t="s">
        <v>48</v>
      </c>
      <c r="C88" s="16" t="s">
        <v>135</v>
      </c>
      <c r="D88" s="17"/>
      <c r="E88" s="17"/>
      <c r="F88" s="40">
        <f>F90</f>
        <v>0.8</v>
      </c>
    </row>
    <row r="89" spans="1:6" ht="31.5">
      <c r="A89" s="31">
        <v>67</v>
      </c>
      <c r="B89" s="15" t="s">
        <v>82</v>
      </c>
      <c r="C89" s="16" t="s">
        <v>135</v>
      </c>
      <c r="D89" s="17" t="s">
        <v>81</v>
      </c>
      <c r="E89" s="17"/>
      <c r="F89" s="40">
        <f>F90</f>
        <v>0.8</v>
      </c>
    </row>
    <row r="90" spans="1:6" ht="33" customHeight="1">
      <c r="A90" s="31">
        <v>68</v>
      </c>
      <c r="B90" s="15" t="s">
        <v>83</v>
      </c>
      <c r="C90" s="16" t="s">
        <v>135</v>
      </c>
      <c r="D90" s="17" t="s">
        <v>80</v>
      </c>
      <c r="E90" s="17"/>
      <c r="F90" s="40">
        <f>F91</f>
        <v>0.8</v>
      </c>
    </row>
    <row r="91" spans="1:6" ht="31.5">
      <c r="A91" s="31">
        <v>69</v>
      </c>
      <c r="B91" s="25" t="s">
        <v>97</v>
      </c>
      <c r="C91" s="16" t="s">
        <v>135</v>
      </c>
      <c r="D91" s="17" t="s">
        <v>80</v>
      </c>
      <c r="E91" s="17" t="s">
        <v>88</v>
      </c>
      <c r="F91" s="40">
        <f>F92</f>
        <v>0.8</v>
      </c>
    </row>
    <row r="92" spans="1:6" ht="16.5" customHeight="1">
      <c r="A92" s="31">
        <v>70</v>
      </c>
      <c r="B92" s="64" t="s">
        <v>60</v>
      </c>
      <c r="C92" s="16" t="s">
        <v>135</v>
      </c>
      <c r="D92" s="17" t="s">
        <v>80</v>
      </c>
      <c r="E92" s="17" t="s">
        <v>15</v>
      </c>
      <c r="F92" s="40">
        <v>0.8</v>
      </c>
    </row>
    <row r="93" spans="1:6" ht="47.25">
      <c r="A93" s="31">
        <v>71</v>
      </c>
      <c r="B93" s="20" t="s">
        <v>115</v>
      </c>
      <c r="C93" s="24" t="s">
        <v>136</v>
      </c>
      <c r="D93" s="17"/>
      <c r="E93" s="17"/>
      <c r="F93" s="40">
        <f>F94+F103</f>
        <v>23</v>
      </c>
    </row>
    <row r="94" spans="1:6" ht="15.75">
      <c r="A94" s="31">
        <v>72</v>
      </c>
      <c r="B94" s="15" t="s">
        <v>181</v>
      </c>
      <c r="C94" s="16" t="s">
        <v>137</v>
      </c>
      <c r="D94" s="17"/>
      <c r="E94" s="17"/>
      <c r="F94" s="40">
        <f>F96</f>
        <v>20</v>
      </c>
    </row>
    <row r="95" spans="1:6" ht="31.5">
      <c r="A95" s="31">
        <v>73</v>
      </c>
      <c r="B95" s="15" t="s">
        <v>82</v>
      </c>
      <c r="C95" s="16" t="s">
        <v>137</v>
      </c>
      <c r="D95" s="17" t="s">
        <v>81</v>
      </c>
      <c r="E95" s="17"/>
      <c r="F95" s="40">
        <f>F96</f>
        <v>20</v>
      </c>
    </row>
    <row r="96" spans="1:6" ht="29.25" customHeight="1">
      <c r="A96" s="31">
        <v>74</v>
      </c>
      <c r="B96" s="15" t="s">
        <v>83</v>
      </c>
      <c r="C96" s="16" t="s">
        <v>137</v>
      </c>
      <c r="D96" s="17" t="s">
        <v>80</v>
      </c>
      <c r="E96" s="17"/>
      <c r="F96" s="40">
        <f>F97</f>
        <v>20</v>
      </c>
    </row>
    <row r="97" spans="1:6" ht="31.5">
      <c r="A97" s="31">
        <v>75</v>
      </c>
      <c r="B97" s="15" t="s">
        <v>97</v>
      </c>
      <c r="C97" s="16" t="s">
        <v>137</v>
      </c>
      <c r="D97" s="17" t="s">
        <v>80</v>
      </c>
      <c r="E97" s="17" t="s">
        <v>88</v>
      </c>
      <c r="F97" s="40">
        <f>F98</f>
        <v>20</v>
      </c>
    </row>
    <row r="98" spans="1:6" ht="33.75" customHeight="1">
      <c r="A98" s="31">
        <v>76</v>
      </c>
      <c r="B98" s="25" t="s">
        <v>61</v>
      </c>
      <c r="C98" s="16" t="s">
        <v>137</v>
      </c>
      <c r="D98" s="17" t="s">
        <v>80</v>
      </c>
      <c r="E98" s="17" t="s">
        <v>16</v>
      </c>
      <c r="F98" s="51">
        <v>20</v>
      </c>
    </row>
    <row r="99" spans="1:6" ht="16.5" customHeight="1">
      <c r="A99" s="31">
        <v>77</v>
      </c>
      <c r="B99" s="25" t="s">
        <v>185</v>
      </c>
      <c r="C99" s="16" t="s">
        <v>138</v>
      </c>
      <c r="D99" s="17"/>
      <c r="E99" s="17"/>
      <c r="F99" s="39">
        <f>F101</f>
        <v>3</v>
      </c>
    </row>
    <row r="100" spans="1:6" ht="31.5">
      <c r="A100" s="31">
        <v>78</v>
      </c>
      <c r="B100" s="25" t="s">
        <v>82</v>
      </c>
      <c r="C100" s="16" t="s">
        <v>138</v>
      </c>
      <c r="D100" s="17" t="s">
        <v>81</v>
      </c>
      <c r="E100" s="17"/>
      <c r="F100" s="39">
        <f>F101</f>
        <v>3</v>
      </c>
    </row>
    <row r="101" spans="1:6" ht="30.75" customHeight="1">
      <c r="A101" s="31">
        <v>79</v>
      </c>
      <c r="B101" s="25" t="s">
        <v>83</v>
      </c>
      <c r="C101" s="16" t="s">
        <v>138</v>
      </c>
      <c r="D101" s="17" t="s">
        <v>80</v>
      </c>
      <c r="E101" s="17"/>
      <c r="F101" s="51">
        <f>F102</f>
        <v>3</v>
      </c>
    </row>
    <row r="102" spans="1:6" ht="31.5">
      <c r="A102" s="31">
        <v>80</v>
      </c>
      <c r="B102" s="25" t="s">
        <v>97</v>
      </c>
      <c r="C102" s="16" t="s">
        <v>138</v>
      </c>
      <c r="D102" s="17" t="s">
        <v>80</v>
      </c>
      <c r="E102" s="17" t="s">
        <v>88</v>
      </c>
      <c r="F102" s="39">
        <f>F103</f>
        <v>3</v>
      </c>
    </row>
    <row r="103" spans="1:6" ht="33" customHeight="1">
      <c r="A103" s="31">
        <v>81</v>
      </c>
      <c r="B103" s="25" t="s">
        <v>61</v>
      </c>
      <c r="C103" s="16" t="s">
        <v>138</v>
      </c>
      <c r="D103" s="17" t="s">
        <v>80</v>
      </c>
      <c r="E103" s="17" t="s">
        <v>16</v>
      </c>
      <c r="F103" s="51">
        <v>3</v>
      </c>
    </row>
    <row r="104" spans="1:6" ht="33.75" customHeight="1">
      <c r="A104" s="31">
        <v>82</v>
      </c>
      <c r="B104" s="15" t="s">
        <v>76</v>
      </c>
      <c r="C104" s="16" t="s">
        <v>139</v>
      </c>
      <c r="D104" s="17"/>
      <c r="E104" s="17"/>
      <c r="F104" s="48">
        <f>F110+F115+F120+F125+F105</f>
        <v>1708.8815199999999</v>
      </c>
    </row>
    <row r="105" spans="1:6" ht="81" customHeight="1">
      <c r="A105" s="31">
        <v>83</v>
      </c>
      <c r="B105" s="19" t="s">
        <v>174</v>
      </c>
      <c r="C105" s="16" t="s">
        <v>172</v>
      </c>
      <c r="D105" s="17"/>
      <c r="E105" s="17"/>
      <c r="F105" s="40">
        <f>F107</f>
        <v>1200</v>
      </c>
    </row>
    <row r="106" spans="1:6" ht="31.5">
      <c r="A106" s="31">
        <v>84</v>
      </c>
      <c r="B106" s="15" t="s">
        <v>82</v>
      </c>
      <c r="C106" s="16" t="s">
        <v>172</v>
      </c>
      <c r="D106" s="17" t="s">
        <v>81</v>
      </c>
      <c r="E106" s="17"/>
      <c r="F106" s="40">
        <f>F107</f>
        <v>1200</v>
      </c>
    </row>
    <row r="107" spans="1:6" ht="32.25" customHeight="1">
      <c r="A107" s="31">
        <v>85</v>
      </c>
      <c r="B107" s="15" t="s">
        <v>83</v>
      </c>
      <c r="C107" s="16" t="s">
        <v>172</v>
      </c>
      <c r="D107" s="17" t="s">
        <v>80</v>
      </c>
      <c r="E107" s="17"/>
      <c r="F107" s="40">
        <f>F108</f>
        <v>1200</v>
      </c>
    </row>
    <row r="108" spans="1:6" ht="15.75">
      <c r="A108" s="31">
        <v>86</v>
      </c>
      <c r="B108" s="15" t="s">
        <v>58</v>
      </c>
      <c r="C108" s="16" t="s">
        <v>172</v>
      </c>
      <c r="D108" s="17" t="s">
        <v>80</v>
      </c>
      <c r="E108" s="17" t="s">
        <v>87</v>
      </c>
      <c r="F108" s="40">
        <f>F109</f>
        <v>1200</v>
      </c>
    </row>
    <row r="109" spans="1:6" ht="15.75">
      <c r="A109" s="31">
        <v>87</v>
      </c>
      <c r="B109" s="18" t="s">
        <v>59</v>
      </c>
      <c r="C109" s="16" t="s">
        <v>172</v>
      </c>
      <c r="D109" s="17" t="s">
        <v>80</v>
      </c>
      <c r="E109" s="17" t="s">
        <v>28</v>
      </c>
      <c r="F109" s="40">
        <v>1200</v>
      </c>
    </row>
    <row r="110" spans="1:6" ht="33" customHeight="1">
      <c r="A110" s="31">
        <v>88</v>
      </c>
      <c r="B110" s="15" t="s">
        <v>44</v>
      </c>
      <c r="C110" s="16" t="s">
        <v>140</v>
      </c>
      <c r="D110" s="17"/>
      <c r="E110" s="17"/>
      <c r="F110" s="48">
        <f>F112</f>
        <v>362.26868000000002</v>
      </c>
    </row>
    <row r="111" spans="1:6" ht="31.5">
      <c r="A111" s="31">
        <v>89</v>
      </c>
      <c r="B111" s="15" t="s">
        <v>82</v>
      </c>
      <c r="C111" s="16" t="s">
        <v>140</v>
      </c>
      <c r="D111" s="17" t="s">
        <v>81</v>
      </c>
      <c r="E111" s="17"/>
      <c r="F111" s="48">
        <f>F112</f>
        <v>362.26868000000002</v>
      </c>
    </row>
    <row r="112" spans="1:6" ht="33" customHeight="1">
      <c r="A112" s="31">
        <v>90</v>
      </c>
      <c r="B112" s="15" t="s">
        <v>83</v>
      </c>
      <c r="C112" s="16" t="s">
        <v>140</v>
      </c>
      <c r="D112" s="17" t="s">
        <v>80</v>
      </c>
      <c r="E112" s="17"/>
      <c r="F112" s="48">
        <f>F113</f>
        <v>362.26868000000002</v>
      </c>
    </row>
    <row r="113" spans="1:7" ht="15.75">
      <c r="A113" s="31">
        <v>91</v>
      </c>
      <c r="B113" s="15" t="s">
        <v>58</v>
      </c>
      <c r="C113" s="16" t="s">
        <v>140</v>
      </c>
      <c r="D113" s="17" t="s">
        <v>80</v>
      </c>
      <c r="E113" s="17" t="s">
        <v>87</v>
      </c>
      <c r="F113" s="48">
        <f>F114</f>
        <v>362.26868000000002</v>
      </c>
    </row>
    <row r="114" spans="1:7" ht="15.75">
      <c r="A114" s="31">
        <v>92</v>
      </c>
      <c r="B114" s="18" t="s">
        <v>59</v>
      </c>
      <c r="C114" s="16" t="s">
        <v>140</v>
      </c>
      <c r="D114" s="17" t="s">
        <v>80</v>
      </c>
      <c r="E114" s="17" t="s">
        <v>28</v>
      </c>
      <c r="F114" s="48">
        <f>334.6+23.86349+3.80519</f>
        <v>362.26868000000002</v>
      </c>
    </row>
    <row r="115" spans="1:7" ht="18.75" customHeight="1">
      <c r="A115" s="31">
        <v>93</v>
      </c>
      <c r="B115" s="15" t="s">
        <v>65</v>
      </c>
      <c r="C115" s="16" t="s">
        <v>141</v>
      </c>
      <c r="D115" s="17"/>
      <c r="E115" s="17"/>
      <c r="F115" s="48">
        <f>F117</f>
        <v>134.61284000000001</v>
      </c>
    </row>
    <row r="116" spans="1:7" ht="31.5">
      <c r="A116" s="31">
        <v>94</v>
      </c>
      <c r="B116" s="15" t="s">
        <v>82</v>
      </c>
      <c r="C116" s="16" t="s">
        <v>141</v>
      </c>
      <c r="D116" s="17" t="s">
        <v>81</v>
      </c>
      <c r="E116" s="17"/>
      <c r="F116" s="48">
        <f>F117</f>
        <v>134.61284000000001</v>
      </c>
    </row>
    <row r="117" spans="1:7" ht="31.5" customHeight="1">
      <c r="A117" s="31">
        <v>95</v>
      </c>
      <c r="B117" s="15" t="s">
        <v>83</v>
      </c>
      <c r="C117" s="16" t="s">
        <v>141</v>
      </c>
      <c r="D117" s="17" t="s">
        <v>80</v>
      </c>
      <c r="E117" s="17"/>
      <c r="F117" s="48">
        <f>F118</f>
        <v>134.61284000000001</v>
      </c>
    </row>
    <row r="118" spans="1:7" ht="15.75">
      <c r="A118" s="31">
        <v>96</v>
      </c>
      <c r="B118" s="15" t="s">
        <v>58</v>
      </c>
      <c r="C118" s="16" t="s">
        <v>141</v>
      </c>
      <c r="D118" s="17" t="s">
        <v>80</v>
      </c>
      <c r="E118" s="17" t="s">
        <v>87</v>
      </c>
      <c r="F118" s="48">
        <f>F119</f>
        <v>134.61284000000001</v>
      </c>
    </row>
    <row r="119" spans="1:7" ht="15.75">
      <c r="A119" s="31">
        <v>97</v>
      </c>
      <c r="B119" s="18" t="s">
        <v>59</v>
      </c>
      <c r="C119" s="24" t="s">
        <v>141</v>
      </c>
      <c r="D119" s="17" t="s">
        <v>80</v>
      </c>
      <c r="E119" s="17" t="s">
        <v>28</v>
      </c>
      <c r="F119" s="48">
        <f>111.6+23.01284</f>
        <v>134.61284000000001</v>
      </c>
    </row>
    <row r="120" spans="1:7" ht="79.5" customHeight="1">
      <c r="A120" s="31">
        <v>98</v>
      </c>
      <c r="B120" s="15" t="s">
        <v>173</v>
      </c>
      <c r="C120" s="43" t="s">
        <v>183</v>
      </c>
      <c r="D120" s="17"/>
      <c r="E120" s="17"/>
      <c r="F120" s="40">
        <f>F121</f>
        <v>12</v>
      </c>
    </row>
    <row r="121" spans="1:7" ht="31.5">
      <c r="A121" s="31">
        <v>99</v>
      </c>
      <c r="B121" s="15" t="s">
        <v>82</v>
      </c>
      <c r="C121" s="16" t="s">
        <v>183</v>
      </c>
      <c r="D121" s="17" t="s">
        <v>81</v>
      </c>
      <c r="E121" s="17"/>
      <c r="F121" s="40">
        <f>F122</f>
        <v>12</v>
      </c>
    </row>
    <row r="122" spans="1:7" ht="33" customHeight="1">
      <c r="A122" s="31">
        <v>100</v>
      </c>
      <c r="B122" s="15" t="s">
        <v>83</v>
      </c>
      <c r="C122" s="16" t="s">
        <v>183</v>
      </c>
      <c r="D122" s="17" t="s">
        <v>80</v>
      </c>
      <c r="E122" s="17"/>
      <c r="F122" s="40">
        <f>F123</f>
        <v>12</v>
      </c>
    </row>
    <row r="123" spans="1:7" ht="15.75">
      <c r="A123" s="31">
        <v>101</v>
      </c>
      <c r="B123" s="15" t="s">
        <v>58</v>
      </c>
      <c r="C123" s="16" t="s">
        <v>183</v>
      </c>
      <c r="D123" s="17" t="s">
        <v>80</v>
      </c>
      <c r="E123" s="17" t="s">
        <v>87</v>
      </c>
      <c r="F123" s="40">
        <f>F124</f>
        <v>12</v>
      </c>
    </row>
    <row r="124" spans="1:7" ht="15.75">
      <c r="A124" s="31">
        <v>102</v>
      </c>
      <c r="B124" s="15" t="s">
        <v>59</v>
      </c>
      <c r="C124" s="24" t="s">
        <v>183</v>
      </c>
      <c r="D124" s="17" t="s">
        <v>80</v>
      </c>
      <c r="E124" s="17" t="s">
        <v>28</v>
      </c>
      <c r="F124" s="40">
        <v>12</v>
      </c>
    </row>
    <row r="125" spans="1:7" ht="0.75" customHeight="1">
      <c r="A125" s="31">
        <v>103</v>
      </c>
      <c r="B125" s="30" t="s">
        <v>173</v>
      </c>
      <c r="C125" s="43" t="s">
        <v>166</v>
      </c>
      <c r="D125" s="43"/>
      <c r="E125" s="45"/>
      <c r="F125" s="47">
        <f>F126</f>
        <v>0</v>
      </c>
      <c r="G125" s="44"/>
    </row>
    <row r="126" spans="1:7" ht="31.5" hidden="1">
      <c r="A126" s="31">
        <v>94</v>
      </c>
      <c r="B126" s="30" t="s">
        <v>82</v>
      </c>
      <c r="C126" s="43" t="s">
        <v>166</v>
      </c>
      <c r="D126" s="17" t="s">
        <v>81</v>
      </c>
      <c r="E126" s="17"/>
      <c r="F126" s="47">
        <f>F127</f>
        <v>0</v>
      </c>
      <c r="G126" s="44"/>
    </row>
    <row r="127" spans="1:7" ht="47.25" hidden="1">
      <c r="A127" s="31">
        <v>95</v>
      </c>
      <c r="B127" s="30" t="s">
        <v>83</v>
      </c>
      <c r="C127" s="43" t="s">
        <v>166</v>
      </c>
      <c r="D127" s="17" t="s">
        <v>80</v>
      </c>
      <c r="E127" s="17"/>
      <c r="F127" s="47">
        <f>F128</f>
        <v>0</v>
      </c>
      <c r="G127" s="44"/>
    </row>
    <row r="128" spans="1:7" ht="15.75" hidden="1">
      <c r="A128" s="31">
        <v>96</v>
      </c>
      <c r="B128" s="30" t="s">
        <v>58</v>
      </c>
      <c r="C128" s="43" t="s">
        <v>166</v>
      </c>
      <c r="D128" s="17" t="s">
        <v>80</v>
      </c>
      <c r="E128" s="17" t="s">
        <v>87</v>
      </c>
      <c r="F128" s="47">
        <f>F129</f>
        <v>0</v>
      </c>
      <c r="G128" s="44"/>
    </row>
    <row r="129" spans="1:7" ht="15.75" hidden="1">
      <c r="A129" s="31">
        <v>97</v>
      </c>
      <c r="B129" s="15" t="s">
        <v>59</v>
      </c>
      <c r="C129" s="16" t="s">
        <v>166</v>
      </c>
      <c r="D129" s="17" t="s">
        <v>80</v>
      </c>
      <c r="E129" s="17" t="s">
        <v>28</v>
      </c>
      <c r="F129" s="40">
        <v>0</v>
      </c>
      <c r="G129" s="38"/>
    </row>
    <row r="130" spans="1:7" ht="33.75" customHeight="1">
      <c r="A130" s="31">
        <v>103</v>
      </c>
      <c r="B130" s="26" t="s">
        <v>77</v>
      </c>
      <c r="C130" s="16" t="s">
        <v>142</v>
      </c>
      <c r="D130" s="17" t="s">
        <v>3</v>
      </c>
      <c r="E130" s="17"/>
      <c r="F130" s="52">
        <f>F131+F187</f>
        <v>11677.643000000002</v>
      </c>
    </row>
    <row r="131" spans="1:7" ht="30.75" customHeight="1">
      <c r="A131" s="31">
        <v>104</v>
      </c>
      <c r="B131" s="26" t="s">
        <v>78</v>
      </c>
      <c r="C131" s="16" t="s">
        <v>143</v>
      </c>
      <c r="D131" s="17" t="s">
        <v>3</v>
      </c>
      <c r="E131" s="17"/>
      <c r="F131" s="52">
        <f>F159+F179+F164+F169+F152+F137+F142+F172+F147</f>
        <v>11657.343000000003</v>
      </c>
    </row>
    <row r="132" spans="1:7" ht="15.75" hidden="1">
      <c r="A132" s="31"/>
    </row>
    <row r="133" spans="1:7" ht="15.75" hidden="1">
      <c r="A133" s="31"/>
    </row>
    <row r="134" spans="1:7" ht="15.75" hidden="1">
      <c r="A134" s="31"/>
    </row>
    <row r="135" spans="1:7" ht="15.75" hidden="1">
      <c r="A135" s="31"/>
    </row>
    <row r="136" spans="1:7" ht="15.75" hidden="1">
      <c r="A136" s="31"/>
    </row>
    <row r="137" spans="1:7" ht="48.75" customHeight="1">
      <c r="A137" s="31">
        <v>105</v>
      </c>
      <c r="B137" s="15" t="s">
        <v>168</v>
      </c>
      <c r="C137" s="24" t="s">
        <v>200</v>
      </c>
      <c r="D137" s="17"/>
      <c r="E137" s="17"/>
      <c r="F137" s="40">
        <f>F138</f>
        <v>54.7</v>
      </c>
    </row>
    <row r="138" spans="1:7" ht="33" customHeight="1">
      <c r="A138" s="31">
        <v>106</v>
      </c>
      <c r="B138" s="15" t="s">
        <v>93</v>
      </c>
      <c r="C138" s="24" t="s">
        <v>200</v>
      </c>
      <c r="D138" s="17" t="s">
        <v>90</v>
      </c>
      <c r="E138" s="17"/>
      <c r="F138" s="40">
        <f>F139</f>
        <v>54.7</v>
      </c>
    </row>
    <row r="139" spans="1:7" ht="15.75">
      <c r="A139" s="31">
        <v>107</v>
      </c>
      <c r="B139" s="15" t="s">
        <v>94</v>
      </c>
      <c r="C139" s="24" t="s">
        <v>200</v>
      </c>
      <c r="D139" s="17" t="s">
        <v>89</v>
      </c>
      <c r="E139" s="17"/>
      <c r="F139" s="40">
        <f>F140</f>
        <v>54.7</v>
      </c>
    </row>
    <row r="140" spans="1:7" ht="15.75">
      <c r="A140" s="31">
        <v>108</v>
      </c>
      <c r="B140" s="15" t="s">
        <v>95</v>
      </c>
      <c r="C140" s="24" t="s">
        <v>200</v>
      </c>
      <c r="D140" s="17" t="s">
        <v>89</v>
      </c>
      <c r="E140" s="17" t="s">
        <v>91</v>
      </c>
      <c r="F140" s="40">
        <f>F141</f>
        <v>54.7</v>
      </c>
    </row>
    <row r="141" spans="1:7" ht="15.75">
      <c r="A141" s="31">
        <v>109</v>
      </c>
      <c r="B141" s="15" t="s">
        <v>55</v>
      </c>
      <c r="C141" s="24" t="s">
        <v>200</v>
      </c>
      <c r="D141" s="17" t="s">
        <v>89</v>
      </c>
      <c r="E141" s="17" t="s">
        <v>23</v>
      </c>
      <c r="F141" s="40">
        <v>54.7</v>
      </c>
    </row>
    <row r="142" spans="1:7" ht="48.75" customHeight="1">
      <c r="A142" s="31">
        <v>110</v>
      </c>
      <c r="B142" s="15" t="s">
        <v>168</v>
      </c>
      <c r="C142" s="24" t="s">
        <v>201</v>
      </c>
      <c r="D142" s="17"/>
      <c r="E142" s="17"/>
      <c r="F142" s="40">
        <f>F143</f>
        <v>64.5</v>
      </c>
    </row>
    <row r="143" spans="1:7" ht="33" customHeight="1">
      <c r="A143" s="31">
        <v>111</v>
      </c>
      <c r="B143" s="15" t="s">
        <v>93</v>
      </c>
      <c r="C143" s="24" t="s">
        <v>201</v>
      </c>
      <c r="D143" s="17" t="s">
        <v>90</v>
      </c>
      <c r="E143" s="17"/>
      <c r="F143" s="40">
        <f>F144</f>
        <v>64.5</v>
      </c>
    </row>
    <row r="144" spans="1:7" ht="15.75">
      <c r="A144" s="31">
        <v>112</v>
      </c>
      <c r="B144" s="15" t="s">
        <v>94</v>
      </c>
      <c r="C144" s="24" t="s">
        <v>201</v>
      </c>
      <c r="D144" s="17" t="s">
        <v>89</v>
      </c>
      <c r="E144" s="17"/>
      <c r="F144" s="40">
        <f>F145</f>
        <v>64.5</v>
      </c>
    </row>
    <row r="145" spans="1:6" ht="15.75">
      <c r="A145" s="31">
        <v>113</v>
      </c>
      <c r="B145" s="15" t="s">
        <v>95</v>
      </c>
      <c r="C145" s="24" t="s">
        <v>201</v>
      </c>
      <c r="D145" s="17" t="s">
        <v>89</v>
      </c>
      <c r="E145" s="17" t="s">
        <v>91</v>
      </c>
      <c r="F145" s="40">
        <f>F146</f>
        <v>64.5</v>
      </c>
    </row>
    <row r="146" spans="1:6" ht="15.75">
      <c r="A146" s="31">
        <v>114</v>
      </c>
      <c r="B146" s="15" t="s">
        <v>55</v>
      </c>
      <c r="C146" s="24" t="s">
        <v>201</v>
      </c>
      <c r="D146" s="17" t="s">
        <v>89</v>
      </c>
      <c r="E146" s="17" t="s">
        <v>23</v>
      </c>
      <c r="F146" s="40">
        <v>64.5</v>
      </c>
    </row>
    <row r="147" spans="1:6" ht="63" customHeight="1">
      <c r="A147" s="31">
        <v>115</v>
      </c>
      <c r="B147" s="26" t="s">
        <v>204</v>
      </c>
      <c r="C147" s="24" t="s">
        <v>199</v>
      </c>
      <c r="D147" s="17"/>
      <c r="E147" s="17"/>
      <c r="F147" s="52">
        <f>F148</f>
        <v>0.54700000000000004</v>
      </c>
    </row>
    <row r="148" spans="1:6" ht="33.75" customHeight="1">
      <c r="A148" s="31">
        <v>116</v>
      </c>
      <c r="B148" s="15" t="s">
        <v>93</v>
      </c>
      <c r="C148" s="24" t="s">
        <v>199</v>
      </c>
      <c r="D148" s="17" t="s">
        <v>90</v>
      </c>
      <c r="E148" s="17"/>
      <c r="F148" s="52">
        <f>F149</f>
        <v>0.54700000000000004</v>
      </c>
    </row>
    <row r="149" spans="1:6" ht="15.75">
      <c r="A149" s="31">
        <v>117</v>
      </c>
      <c r="B149" s="15" t="s">
        <v>94</v>
      </c>
      <c r="C149" s="24" t="s">
        <v>199</v>
      </c>
      <c r="D149" s="17" t="s">
        <v>89</v>
      </c>
      <c r="E149" s="17"/>
      <c r="F149" s="52">
        <f>F150</f>
        <v>0.54700000000000004</v>
      </c>
    </row>
    <row r="150" spans="1:6" ht="15.75">
      <c r="A150" s="31">
        <v>118</v>
      </c>
      <c r="B150" s="15" t="s">
        <v>95</v>
      </c>
      <c r="C150" s="24" t="s">
        <v>199</v>
      </c>
      <c r="D150" s="17" t="s">
        <v>89</v>
      </c>
      <c r="E150" s="17" t="s">
        <v>91</v>
      </c>
      <c r="F150" s="52">
        <f>F151</f>
        <v>0.54700000000000004</v>
      </c>
    </row>
    <row r="151" spans="1:6" ht="15.75">
      <c r="A151" s="31">
        <v>119</v>
      </c>
      <c r="B151" s="15" t="s">
        <v>55</v>
      </c>
      <c r="C151" s="24" t="s">
        <v>199</v>
      </c>
      <c r="D151" s="17" t="s">
        <v>89</v>
      </c>
      <c r="E151" s="17" t="s">
        <v>23</v>
      </c>
      <c r="F151" s="52">
        <v>0.54700000000000004</v>
      </c>
    </row>
    <row r="152" spans="1:6" ht="51.75" customHeight="1">
      <c r="A152" s="31">
        <v>120</v>
      </c>
      <c r="B152" s="26" t="s">
        <v>168</v>
      </c>
      <c r="C152" s="16" t="s">
        <v>171</v>
      </c>
      <c r="D152" s="17"/>
      <c r="E152" s="17"/>
      <c r="F152" s="40">
        <f>F153</f>
        <v>1346.62</v>
      </c>
    </row>
    <row r="153" spans="1:6" ht="35.25" customHeight="1">
      <c r="A153" s="31">
        <v>121</v>
      </c>
      <c r="B153" s="15" t="s">
        <v>93</v>
      </c>
      <c r="C153" s="16" t="s">
        <v>171</v>
      </c>
      <c r="D153" s="17" t="s">
        <v>90</v>
      </c>
      <c r="E153" s="17"/>
      <c r="F153" s="40">
        <f>F154</f>
        <v>1346.62</v>
      </c>
    </row>
    <row r="154" spans="1:6" ht="15.75">
      <c r="A154" s="31">
        <v>122</v>
      </c>
      <c r="B154" s="15" t="s">
        <v>94</v>
      </c>
      <c r="C154" s="16" t="s">
        <v>171</v>
      </c>
      <c r="D154" s="17" t="s">
        <v>89</v>
      </c>
      <c r="E154" s="17"/>
      <c r="F154" s="40">
        <f>F155</f>
        <v>1346.62</v>
      </c>
    </row>
    <row r="155" spans="1:6" ht="15.75">
      <c r="A155" s="31">
        <v>123</v>
      </c>
      <c r="B155" s="15" t="s">
        <v>95</v>
      </c>
      <c r="C155" s="16" t="s">
        <v>171</v>
      </c>
      <c r="D155" s="17" t="s">
        <v>89</v>
      </c>
      <c r="E155" s="17" t="s">
        <v>91</v>
      </c>
      <c r="F155" s="40">
        <f>F156</f>
        <v>1346.62</v>
      </c>
    </row>
    <row r="156" spans="1:6" ht="15.75">
      <c r="A156" s="31">
        <v>124</v>
      </c>
      <c r="B156" s="15" t="s">
        <v>55</v>
      </c>
      <c r="C156" s="16" t="s">
        <v>171</v>
      </c>
      <c r="D156" s="17" t="s">
        <v>89</v>
      </c>
      <c r="E156" s="17" t="s">
        <v>23</v>
      </c>
      <c r="F156" s="40">
        <v>1346.62</v>
      </c>
    </row>
    <row r="157" spans="1:6" ht="47.25">
      <c r="A157" s="31">
        <v>125</v>
      </c>
      <c r="B157" s="15" t="s">
        <v>66</v>
      </c>
      <c r="C157" s="16" t="s">
        <v>144</v>
      </c>
      <c r="D157" s="17"/>
      <c r="E157" s="17"/>
      <c r="F157" s="52">
        <f>F159</f>
        <v>9923.2559999999994</v>
      </c>
    </row>
    <row r="158" spans="1:6" ht="31.5" customHeight="1">
      <c r="A158" s="31">
        <v>126</v>
      </c>
      <c r="B158" s="15" t="s">
        <v>93</v>
      </c>
      <c r="C158" s="16" t="s">
        <v>144</v>
      </c>
      <c r="D158" s="17" t="s">
        <v>90</v>
      </c>
      <c r="E158" s="17"/>
      <c r="F158" s="52">
        <f>F159</f>
        <v>9923.2559999999994</v>
      </c>
    </row>
    <row r="159" spans="1:6" ht="24" customHeight="1">
      <c r="A159" s="31">
        <v>127</v>
      </c>
      <c r="B159" s="35" t="s">
        <v>94</v>
      </c>
      <c r="C159" s="16" t="s">
        <v>144</v>
      </c>
      <c r="D159" s="17" t="s">
        <v>89</v>
      </c>
      <c r="E159" s="17"/>
      <c r="F159" s="52">
        <f>F160</f>
        <v>9923.2559999999994</v>
      </c>
    </row>
    <row r="160" spans="1:6" ht="23.25" customHeight="1">
      <c r="A160" s="31">
        <v>128</v>
      </c>
      <c r="B160" s="15" t="s">
        <v>95</v>
      </c>
      <c r="C160" s="16" t="s">
        <v>144</v>
      </c>
      <c r="D160" s="17" t="s">
        <v>89</v>
      </c>
      <c r="E160" s="17" t="s">
        <v>91</v>
      </c>
      <c r="F160" s="52">
        <f>F161</f>
        <v>9923.2559999999994</v>
      </c>
    </row>
    <row r="161" spans="1:6" ht="20.25" customHeight="1">
      <c r="A161" s="31">
        <v>129</v>
      </c>
      <c r="B161" s="15" t="s">
        <v>55</v>
      </c>
      <c r="C161" s="16" t="s">
        <v>144</v>
      </c>
      <c r="D161" s="17" t="s">
        <v>89</v>
      </c>
      <c r="E161" s="17" t="s">
        <v>23</v>
      </c>
      <c r="F161" s="52">
        <f>9993.23+0.98-70.407-0.547</f>
        <v>9923.2559999999994</v>
      </c>
    </row>
    <row r="162" spans="1:6" ht="31.5">
      <c r="A162" s="31">
        <v>130</v>
      </c>
      <c r="B162" s="15" t="s">
        <v>36</v>
      </c>
      <c r="C162" s="16" t="s">
        <v>145</v>
      </c>
      <c r="D162" s="17"/>
      <c r="E162" s="17"/>
      <c r="F162" s="40">
        <f>F164</f>
        <v>7</v>
      </c>
    </row>
    <row r="163" spans="1:6" ht="31.5">
      <c r="A163" s="31">
        <v>131</v>
      </c>
      <c r="B163" s="15" t="s">
        <v>82</v>
      </c>
      <c r="C163" s="16" t="s">
        <v>146</v>
      </c>
      <c r="D163" s="17" t="s">
        <v>81</v>
      </c>
      <c r="E163" s="17"/>
      <c r="F163" s="40">
        <f>F164</f>
        <v>7</v>
      </c>
    </row>
    <row r="164" spans="1:6" ht="31.5" customHeight="1">
      <c r="A164" s="31">
        <v>132</v>
      </c>
      <c r="B164" s="15" t="s">
        <v>83</v>
      </c>
      <c r="C164" s="16" t="s">
        <v>145</v>
      </c>
      <c r="D164" s="17" t="s">
        <v>80</v>
      </c>
      <c r="E164" s="17"/>
      <c r="F164" s="40">
        <f>F166</f>
        <v>7</v>
      </c>
    </row>
    <row r="165" spans="1:6" ht="15.75">
      <c r="A165" s="31">
        <v>133</v>
      </c>
      <c r="B165" s="15" t="s">
        <v>95</v>
      </c>
      <c r="C165" s="16" t="s">
        <v>145</v>
      </c>
      <c r="D165" s="17" t="s">
        <v>80</v>
      </c>
      <c r="E165" s="17" t="s">
        <v>91</v>
      </c>
      <c r="F165" s="40">
        <f>F166</f>
        <v>7</v>
      </c>
    </row>
    <row r="166" spans="1:6" ht="15.75">
      <c r="A166" s="31">
        <v>134</v>
      </c>
      <c r="B166" s="15" t="s">
        <v>55</v>
      </c>
      <c r="C166" s="16" t="s">
        <v>145</v>
      </c>
      <c r="D166" s="17" t="s">
        <v>80</v>
      </c>
      <c r="E166" s="17" t="s">
        <v>23</v>
      </c>
      <c r="F166" s="40">
        <v>7</v>
      </c>
    </row>
    <row r="167" spans="1:6" ht="15.75">
      <c r="A167" s="31">
        <v>135</v>
      </c>
      <c r="B167" s="26" t="s">
        <v>186</v>
      </c>
      <c r="C167" s="16" t="s">
        <v>147</v>
      </c>
      <c r="D167" s="17"/>
      <c r="E167" s="17"/>
      <c r="F167" s="40">
        <f>F169</f>
        <v>58.7</v>
      </c>
    </row>
    <row r="168" spans="1:6" ht="31.5">
      <c r="A168" s="31">
        <v>136</v>
      </c>
      <c r="B168" s="15" t="s">
        <v>82</v>
      </c>
      <c r="C168" s="16" t="s">
        <v>147</v>
      </c>
      <c r="D168" s="17" t="s">
        <v>81</v>
      </c>
      <c r="E168" s="17"/>
      <c r="F168" s="40">
        <f>F169</f>
        <v>58.7</v>
      </c>
    </row>
    <row r="169" spans="1:6" ht="30" customHeight="1">
      <c r="A169" s="31">
        <v>137</v>
      </c>
      <c r="B169" s="15" t="s">
        <v>83</v>
      </c>
      <c r="C169" s="16" t="s">
        <v>147</v>
      </c>
      <c r="D169" s="17" t="s">
        <v>80</v>
      </c>
      <c r="E169" s="17"/>
      <c r="F169" s="40">
        <f>F171</f>
        <v>58.7</v>
      </c>
    </row>
    <row r="170" spans="1:6" ht="15.75">
      <c r="A170" s="31">
        <v>138</v>
      </c>
      <c r="B170" s="15" t="s">
        <v>95</v>
      </c>
      <c r="C170" s="16" t="s">
        <v>147</v>
      </c>
      <c r="D170" s="17" t="s">
        <v>80</v>
      </c>
      <c r="E170" s="17" t="s">
        <v>91</v>
      </c>
      <c r="F170" s="40">
        <f>F171</f>
        <v>58.7</v>
      </c>
    </row>
    <row r="171" spans="1:6" ht="15.75">
      <c r="A171" s="31">
        <v>139</v>
      </c>
      <c r="B171" s="15" t="s">
        <v>55</v>
      </c>
      <c r="C171" s="16" t="s">
        <v>147</v>
      </c>
      <c r="D171" s="17" t="s">
        <v>80</v>
      </c>
      <c r="E171" s="17" t="s">
        <v>23</v>
      </c>
      <c r="F171" s="40">
        <v>58.7</v>
      </c>
    </row>
    <row r="172" spans="1:6" ht="45" customHeight="1">
      <c r="A172" s="31">
        <v>140</v>
      </c>
      <c r="B172" s="27" t="s">
        <v>193</v>
      </c>
      <c r="C172" s="24" t="s">
        <v>192</v>
      </c>
      <c r="D172" s="17"/>
      <c r="E172" s="17"/>
      <c r="F172" s="40">
        <f>F174</f>
        <v>200</v>
      </c>
    </row>
    <row r="173" spans="1:6" ht="33" customHeight="1">
      <c r="A173" s="31">
        <v>141</v>
      </c>
      <c r="B173" s="27" t="s">
        <v>93</v>
      </c>
      <c r="C173" s="24" t="s">
        <v>192</v>
      </c>
      <c r="D173" s="17" t="s">
        <v>90</v>
      </c>
      <c r="E173" s="17"/>
      <c r="F173" s="40">
        <f>F174</f>
        <v>200</v>
      </c>
    </row>
    <row r="174" spans="1:6" ht="15.75">
      <c r="A174" s="31">
        <v>142</v>
      </c>
      <c r="B174" s="15" t="s">
        <v>94</v>
      </c>
      <c r="C174" s="24" t="s">
        <v>192</v>
      </c>
      <c r="D174" s="17" t="s">
        <v>89</v>
      </c>
      <c r="E174" s="17"/>
      <c r="F174" s="40">
        <f>F175</f>
        <v>200</v>
      </c>
    </row>
    <row r="175" spans="1:6" ht="15.75">
      <c r="A175" s="31">
        <v>143</v>
      </c>
      <c r="B175" s="15" t="s">
        <v>95</v>
      </c>
      <c r="C175" s="24" t="s">
        <v>192</v>
      </c>
      <c r="D175" s="17" t="s">
        <v>89</v>
      </c>
      <c r="E175" s="17" t="s">
        <v>91</v>
      </c>
      <c r="F175" s="40">
        <f>F176</f>
        <v>200</v>
      </c>
    </row>
    <row r="176" spans="1:6" ht="15.75">
      <c r="A176" s="31">
        <v>144</v>
      </c>
      <c r="B176" s="15" t="s">
        <v>55</v>
      </c>
      <c r="C176" s="24" t="s">
        <v>192</v>
      </c>
      <c r="D176" s="17" t="s">
        <v>89</v>
      </c>
      <c r="E176" s="17" t="s">
        <v>23</v>
      </c>
      <c r="F176" s="40">
        <v>200</v>
      </c>
    </row>
    <row r="177" spans="1:6" ht="48" customHeight="1">
      <c r="A177" s="31">
        <v>145</v>
      </c>
      <c r="B177" s="27" t="s">
        <v>194</v>
      </c>
      <c r="C177" s="24" t="s">
        <v>191</v>
      </c>
      <c r="D177" s="17"/>
      <c r="E177" s="17"/>
      <c r="F177" s="40">
        <f>F179</f>
        <v>2.02</v>
      </c>
    </row>
    <row r="178" spans="1:6" ht="31.5" customHeight="1">
      <c r="A178" s="31">
        <v>146</v>
      </c>
      <c r="B178" s="27" t="s">
        <v>93</v>
      </c>
      <c r="C178" s="24" t="s">
        <v>191</v>
      </c>
      <c r="D178" s="17" t="s">
        <v>90</v>
      </c>
      <c r="E178" s="17"/>
      <c r="F178" s="40">
        <f>F179</f>
        <v>2.02</v>
      </c>
    </row>
    <row r="179" spans="1:6" ht="15.75">
      <c r="A179" s="31">
        <v>147</v>
      </c>
      <c r="B179" s="15" t="s">
        <v>94</v>
      </c>
      <c r="C179" s="24" t="s">
        <v>191</v>
      </c>
      <c r="D179" s="17" t="s">
        <v>89</v>
      </c>
      <c r="E179" s="17"/>
      <c r="F179" s="40">
        <f>F180</f>
        <v>2.02</v>
      </c>
    </row>
    <row r="180" spans="1:6" ht="15.75">
      <c r="A180" s="31">
        <v>148</v>
      </c>
      <c r="B180" s="15" t="s">
        <v>95</v>
      </c>
      <c r="C180" s="24" t="s">
        <v>191</v>
      </c>
      <c r="D180" s="17" t="s">
        <v>89</v>
      </c>
      <c r="E180" s="17" t="s">
        <v>91</v>
      </c>
      <c r="F180" s="40">
        <f>F181</f>
        <v>2.02</v>
      </c>
    </row>
    <row r="181" spans="1:6" ht="15.75">
      <c r="A181" s="31">
        <v>149</v>
      </c>
      <c r="B181" s="15" t="s">
        <v>55</v>
      </c>
      <c r="C181" s="24" t="s">
        <v>191</v>
      </c>
      <c r="D181" s="17" t="s">
        <v>89</v>
      </c>
      <c r="E181" s="17" t="s">
        <v>23</v>
      </c>
      <c r="F181" s="40">
        <v>2.02</v>
      </c>
    </row>
    <row r="182" spans="1:6" ht="15.75" hidden="1">
      <c r="A182" s="31"/>
      <c r="B182" s="27"/>
      <c r="C182" s="24"/>
      <c r="D182" s="17"/>
      <c r="E182" s="17"/>
      <c r="F182" s="40"/>
    </row>
    <row r="183" spans="1:6" ht="15.75" hidden="1">
      <c r="A183" s="31"/>
      <c r="B183" s="27"/>
      <c r="C183" s="24"/>
      <c r="D183" s="54"/>
      <c r="E183" s="17"/>
      <c r="F183" s="40"/>
    </row>
    <row r="184" spans="1:6" ht="15.75" hidden="1">
      <c r="A184" s="31"/>
      <c r="B184" s="27"/>
      <c r="C184" s="24"/>
      <c r="D184" s="54"/>
      <c r="E184" s="17"/>
      <c r="F184" s="40"/>
    </row>
    <row r="185" spans="1:6" ht="15.75" hidden="1">
      <c r="A185" s="31"/>
      <c r="B185" s="15"/>
      <c r="C185" s="24"/>
      <c r="D185" s="54"/>
      <c r="E185" s="17"/>
      <c r="F185" s="40"/>
    </row>
    <row r="186" spans="1:6" ht="15.75" hidden="1">
      <c r="A186" s="31"/>
      <c r="B186" s="15"/>
      <c r="C186" s="24"/>
      <c r="D186" s="54"/>
      <c r="E186" s="17"/>
      <c r="F186" s="40"/>
    </row>
    <row r="187" spans="1:6" ht="32.25" customHeight="1">
      <c r="A187" s="31">
        <v>150</v>
      </c>
      <c r="B187" s="15" t="s">
        <v>79</v>
      </c>
      <c r="C187" s="16" t="s">
        <v>148</v>
      </c>
      <c r="D187" s="17"/>
      <c r="E187" s="17"/>
      <c r="F187" s="40">
        <f>F190</f>
        <v>20.3</v>
      </c>
    </row>
    <row r="188" spans="1:6" ht="15" customHeight="1">
      <c r="A188" s="31">
        <v>151</v>
      </c>
      <c r="B188" s="15" t="s">
        <v>180</v>
      </c>
      <c r="C188" s="16" t="s">
        <v>149</v>
      </c>
      <c r="D188" s="17"/>
      <c r="E188" s="17"/>
      <c r="F188" s="40">
        <f>F189</f>
        <v>20.3</v>
      </c>
    </row>
    <row r="189" spans="1:6" ht="31.5">
      <c r="A189" s="31">
        <v>152</v>
      </c>
      <c r="B189" s="15" t="s">
        <v>82</v>
      </c>
      <c r="C189" s="16" t="s">
        <v>149</v>
      </c>
      <c r="D189" s="17" t="s">
        <v>81</v>
      </c>
      <c r="E189" s="17"/>
      <c r="F189" s="40">
        <f>F190</f>
        <v>20.3</v>
      </c>
    </row>
    <row r="190" spans="1:6" ht="30" customHeight="1">
      <c r="A190" s="31">
        <v>153</v>
      </c>
      <c r="B190" s="15" t="s">
        <v>83</v>
      </c>
      <c r="C190" s="16" t="s">
        <v>149</v>
      </c>
      <c r="D190" s="17" t="s">
        <v>80</v>
      </c>
      <c r="E190" s="17"/>
      <c r="F190" s="40">
        <f>F191</f>
        <v>20.3</v>
      </c>
    </row>
    <row r="191" spans="1:6" ht="15.75">
      <c r="A191" s="31">
        <v>154</v>
      </c>
      <c r="B191" s="15" t="s">
        <v>96</v>
      </c>
      <c r="C191" s="16" t="s">
        <v>149</v>
      </c>
      <c r="D191" s="17" t="str">
        <f>D171</f>
        <v>240</v>
      </c>
      <c r="E191" s="17" t="s">
        <v>92</v>
      </c>
      <c r="F191" s="40">
        <f>F192</f>
        <v>20.3</v>
      </c>
    </row>
    <row r="192" spans="1:6" ht="16.5" customHeight="1">
      <c r="A192" s="31">
        <v>155</v>
      </c>
      <c r="B192" s="15" t="s">
        <v>113</v>
      </c>
      <c r="C192" s="16" t="s">
        <v>149</v>
      </c>
      <c r="D192" s="17" t="s">
        <v>80</v>
      </c>
      <c r="E192" s="17" t="s">
        <v>26</v>
      </c>
      <c r="F192" s="40">
        <v>20.3</v>
      </c>
    </row>
    <row r="193" spans="1:7" ht="15.75">
      <c r="A193" s="31">
        <v>156</v>
      </c>
      <c r="B193" s="15" t="s">
        <v>51</v>
      </c>
      <c r="C193" s="16" t="s">
        <v>150</v>
      </c>
      <c r="D193" s="17"/>
      <c r="E193" s="17"/>
      <c r="F193" s="40">
        <f>+F194+F260</f>
        <v>5439.8799900000004</v>
      </c>
    </row>
    <row r="194" spans="1:7" ht="31.5">
      <c r="A194" s="31">
        <v>157</v>
      </c>
      <c r="B194" s="15" t="s">
        <v>56</v>
      </c>
      <c r="C194" s="16" t="s">
        <v>151</v>
      </c>
      <c r="D194" s="17"/>
      <c r="E194" s="17"/>
      <c r="F194" s="40">
        <f>F195+F205+F225+F230+F235+F240+F245+F255+F220+F250+F200</f>
        <v>5192.3799900000004</v>
      </c>
    </row>
    <row r="195" spans="1:7" ht="21.75" customHeight="1">
      <c r="A195" s="31">
        <v>158</v>
      </c>
      <c r="B195" s="36" t="s">
        <v>6</v>
      </c>
      <c r="C195" s="16" t="s">
        <v>152</v>
      </c>
      <c r="D195" s="17"/>
      <c r="E195" s="17"/>
      <c r="F195" s="40">
        <f>F197</f>
        <v>588.4</v>
      </c>
    </row>
    <row r="196" spans="1:7" ht="63" customHeight="1">
      <c r="A196" s="31">
        <v>159</v>
      </c>
      <c r="B196" s="15" t="s">
        <v>112</v>
      </c>
      <c r="C196" s="16" t="s">
        <v>152</v>
      </c>
      <c r="D196" s="17" t="s">
        <v>101</v>
      </c>
      <c r="E196" s="17"/>
      <c r="F196" s="40">
        <f>F197</f>
        <v>588.4</v>
      </c>
    </row>
    <row r="197" spans="1:7" ht="32.25" customHeight="1">
      <c r="A197" s="31">
        <v>160</v>
      </c>
      <c r="B197" s="28" t="s">
        <v>108</v>
      </c>
      <c r="C197" s="16" t="s">
        <v>153</v>
      </c>
      <c r="D197" s="17" t="s">
        <v>100</v>
      </c>
      <c r="E197" s="17"/>
      <c r="F197" s="40">
        <f>F198</f>
        <v>588.4</v>
      </c>
    </row>
    <row r="198" spans="1:7" ht="16.5" customHeight="1">
      <c r="A198" s="31">
        <v>161</v>
      </c>
      <c r="B198" s="15" t="s">
        <v>109</v>
      </c>
      <c r="C198" s="16" t="s">
        <v>152</v>
      </c>
      <c r="D198" s="17" t="s">
        <v>100</v>
      </c>
      <c r="E198" s="17" t="s">
        <v>99</v>
      </c>
      <c r="F198" s="40">
        <f>F199</f>
        <v>588.4</v>
      </c>
    </row>
    <row r="199" spans="1:7" ht="33" customHeight="1">
      <c r="A199" s="31">
        <v>162</v>
      </c>
      <c r="B199" s="15" t="s">
        <v>4</v>
      </c>
      <c r="C199" s="16" t="s">
        <v>152</v>
      </c>
      <c r="D199" s="17" t="s">
        <v>100</v>
      </c>
      <c r="E199" s="17" t="s">
        <v>5</v>
      </c>
      <c r="F199" s="40">
        <v>588.4</v>
      </c>
    </row>
    <row r="200" spans="1:7" ht="46.5" customHeight="1">
      <c r="A200" s="31">
        <v>163</v>
      </c>
      <c r="B200" s="15" t="s">
        <v>168</v>
      </c>
      <c r="C200" s="16" t="s">
        <v>170</v>
      </c>
      <c r="D200" s="17" t="s">
        <v>3</v>
      </c>
      <c r="E200" s="17"/>
      <c r="F200" s="40">
        <f>F201</f>
        <v>47.38</v>
      </c>
    </row>
    <row r="201" spans="1:7" ht="51" customHeight="1">
      <c r="A201" s="31">
        <v>164</v>
      </c>
      <c r="B201" s="15" t="s">
        <v>112</v>
      </c>
      <c r="C201" s="16" t="s">
        <v>170</v>
      </c>
      <c r="D201" s="17" t="s">
        <v>101</v>
      </c>
      <c r="E201" s="17"/>
      <c r="F201" s="40">
        <f>F202</f>
        <v>47.38</v>
      </c>
    </row>
    <row r="202" spans="1:7" ht="36.75" customHeight="1">
      <c r="A202" s="31">
        <v>164</v>
      </c>
      <c r="B202" s="15" t="s">
        <v>108</v>
      </c>
      <c r="C202" s="16" t="s">
        <v>170</v>
      </c>
      <c r="D202" s="17" t="s">
        <v>100</v>
      </c>
      <c r="E202" s="17"/>
      <c r="F202" s="40">
        <f>F203</f>
        <v>47.38</v>
      </c>
    </row>
    <row r="203" spans="1:7" ht="21" customHeight="1">
      <c r="A203" s="31">
        <v>166</v>
      </c>
      <c r="B203" s="15" t="s">
        <v>109</v>
      </c>
      <c r="C203" s="16" t="s">
        <v>170</v>
      </c>
      <c r="D203" s="17" t="s">
        <v>100</v>
      </c>
      <c r="E203" s="17" t="s">
        <v>99</v>
      </c>
      <c r="F203" s="40">
        <f>F204</f>
        <v>47.38</v>
      </c>
    </row>
    <row r="204" spans="1:7" ht="51" customHeight="1">
      <c r="A204" s="31">
        <v>167</v>
      </c>
      <c r="B204" s="15" t="s">
        <v>7</v>
      </c>
      <c r="C204" s="16" t="s">
        <v>170</v>
      </c>
      <c r="D204" s="17" t="s">
        <v>100</v>
      </c>
      <c r="E204" s="17" t="s">
        <v>8</v>
      </c>
      <c r="F204" s="40">
        <v>47.38</v>
      </c>
    </row>
    <row r="205" spans="1:7" ht="14.25" customHeight="1">
      <c r="A205" s="31">
        <v>168</v>
      </c>
      <c r="B205" s="15" t="s">
        <v>45</v>
      </c>
      <c r="C205" s="16" t="s">
        <v>154</v>
      </c>
      <c r="D205" s="17" t="s">
        <v>3</v>
      </c>
      <c r="E205" s="17"/>
      <c r="F205" s="40">
        <f>F207+F212+F217</f>
        <v>3267.21</v>
      </c>
      <c r="G205" s="6"/>
    </row>
    <row r="206" spans="1:7" ht="63" customHeight="1">
      <c r="A206" s="31">
        <v>169</v>
      </c>
      <c r="B206" s="15" t="s">
        <v>112</v>
      </c>
      <c r="C206" s="16" t="s">
        <v>154</v>
      </c>
      <c r="D206" s="17" t="s">
        <v>101</v>
      </c>
      <c r="E206" s="17"/>
      <c r="F206" s="40">
        <f>F207</f>
        <v>2236.9</v>
      </c>
      <c r="G206" s="6"/>
    </row>
    <row r="207" spans="1:7" ht="31.5">
      <c r="A207" s="31">
        <v>170</v>
      </c>
      <c r="B207" s="29" t="s">
        <v>108</v>
      </c>
      <c r="C207" s="16" t="s">
        <v>154</v>
      </c>
      <c r="D207" s="17" t="s">
        <v>100</v>
      </c>
      <c r="E207" s="17"/>
      <c r="F207" s="40">
        <f>F208</f>
        <v>2236.9</v>
      </c>
    </row>
    <row r="208" spans="1:7" ht="15.75">
      <c r="A208" s="31">
        <v>171</v>
      </c>
      <c r="B208" s="15" t="s">
        <v>109</v>
      </c>
      <c r="C208" s="16" t="s">
        <v>154</v>
      </c>
      <c r="D208" s="17" t="s">
        <v>100</v>
      </c>
      <c r="E208" s="17" t="s">
        <v>99</v>
      </c>
      <c r="F208" s="40">
        <f>F209</f>
        <v>2236.9</v>
      </c>
    </row>
    <row r="209" spans="1:6" ht="49.5" customHeight="1">
      <c r="A209" s="31">
        <v>172</v>
      </c>
      <c r="B209" s="15" t="s">
        <v>7</v>
      </c>
      <c r="C209" s="16" t="s">
        <v>154</v>
      </c>
      <c r="D209" s="17" t="s">
        <v>100</v>
      </c>
      <c r="E209" s="17" t="s">
        <v>8</v>
      </c>
      <c r="F209" s="40">
        <v>2236.9</v>
      </c>
    </row>
    <row r="210" spans="1:6" ht="20.25" customHeight="1">
      <c r="A210" s="42">
        <v>173</v>
      </c>
      <c r="B210" s="15" t="s">
        <v>45</v>
      </c>
      <c r="C210" s="16" t="s">
        <v>154</v>
      </c>
      <c r="D210" s="17"/>
      <c r="E210" s="17"/>
      <c r="F210" s="40">
        <f>F211</f>
        <v>868.31</v>
      </c>
    </row>
    <row r="211" spans="1:6" ht="31.5">
      <c r="A211" s="31">
        <v>174</v>
      </c>
      <c r="B211" s="15" t="s">
        <v>82</v>
      </c>
      <c r="C211" s="16" t="s">
        <v>154</v>
      </c>
      <c r="D211" s="17" t="s">
        <v>81</v>
      </c>
      <c r="E211" s="17"/>
      <c r="F211" s="40">
        <f>F212</f>
        <v>868.31</v>
      </c>
    </row>
    <row r="212" spans="1:6" ht="31.5" customHeight="1">
      <c r="A212" s="31">
        <v>175</v>
      </c>
      <c r="B212" s="15" t="s">
        <v>83</v>
      </c>
      <c r="C212" s="16" t="s">
        <v>154</v>
      </c>
      <c r="D212" s="17" t="s">
        <v>80</v>
      </c>
      <c r="E212" s="17"/>
      <c r="F212" s="40">
        <f>F213</f>
        <v>868.31</v>
      </c>
    </row>
    <row r="213" spans="1:6" ht="15.75">
      <c r="A213" s="31">
        <v>176</v>
      </c>
      <c r="B213" s="15" t="s">
        <v>109</v>
      </c>
      <c r="C213" s="16" t="s">
        <v>154</v>
      </c>
      <c r="D213" s="17" t="s">
        <v>80</v>
      </c>
      <c r="E213" s="17" t="s">
        <v>99</v>
      </c>
      <c r="F213" s="40">
        <f>F214</f>
        <v>868.31</v>
      </c>
    </row>
    <row r="214" spans="1:6" ht="50.25" customHeight="1">
      <c r="A214" s="31">
        <v>177</v>
      </c>
      <c r="B214" s="15" t="s">
        <v>7</v>
      </c>
      <c r="C214" s="16" t="s">
        <v>154</v>
      </c>
      <c r="D214" s="17" t="s">
        <v>80</v>
      </c>
      <c r="E214" s="17" t="s">
        <v>8</v>
      </c>
      <c r="F214" s="40">
        <f>811.51+16.4+40.4</f>
        <v>868.31</v>
      </c>
    </row>
    <row r="215" spans="1:6" ht="20.25" customHeight="1">
      <c r="A215" s="31">
        <v>178</v>
      </c>
      <c r="B215" s="15" t="s">
        <v>45</v>
      </c>
      <c r="C215" s="16" t="s">
        <v>154</v>
      </c>
      <c r="D215" s="17"/>
      <c r="E215" s="17"/>
      <c r="F215" s="40">
        <f>F216</f>
        <v>162</v>
      </c>
    </row>
    <row r="216" spans="1:6" ht="15.75">
      <c r="A216" s="31">
        <v>179</v>
      </c>
      <c r="B216" s="15" t="s">
        <v>111</v>
      </c>
      <c r="C216" s="16" t="s">
        <v>154</v>
      </c>
      <c r="D216" s="17" t="s">
        <v>103</v>
      </c>
      <c r="E216" s="17"/>
      <c r="F216" s="40">
        <f>F217</f>
        <v>162</v>
      </c>
    </row>
    <row r="217" spans="1:6" ht="21" customHeight="1">
      <c r="A217" s="31">
        <v>180</v>
      </c>
      <c r="B217" s="15" t="s">
        <v>64</v>
      </c>
      <c r="C217" s="16" t="s">
        <v>154</v>
      </c>
      <c r="D217" s="17" t="s">
        <v>102</v>
      </c>
      <c r="E217" s="17"/>
      <c r="F217" s="40">
        <f>F218</f>
        <v>162</v>
      </c>
    </row>
    <row r="218" spans="1:6" ht="15.75">
      <c r="A218" s="31">
        <v>181</v>
      </c>
      <c r="B218" s="15" t="s">
        <v>109</v>
      </c>
      <c r="C218" s="16" t="s">
        <v>154</v>
      </c>
      <c r="D218" s="17" t="s">
        <v>102</v>
      </c>
      <c r="E218" s="17" t="s">
        <v>99</v>
      </c>
      <c r="F218" s="40">
        <f>F219</f>
        <v>162</v>
      </c>
    </row>
    <row r="219" spans="1:6" ht="48.75" customHeight="1">
      <c r="A219" s="31">
        <v>182</v>
      </c>
      <c r="B219" s="15" t="s">
        <v>7</v>
      </c>
      <c r="C219" s="16" t="s">
        <v>154</v>
      </c>
      <c r="D219" s="17" t="s">
        <v>102</v>
      </c>
      <c r="E219" s="17" t="s">
        <v>8</v>
      </c>
      <c r="F219" s="40">
        <f>157+5</f>
        <v>162</v>
      </c>
    </row>
    <row r="220" spans="1:6" ht="31.5">
      <c r="A220" s="31">
        <v>183</v>
      </c>
      <c r="B220" s="15" t="s">
        <v>116</v>
      </c>
      <c r="C220" s="16" t="s">
        <v>155</v>
      </c>
      <c r="D220" s="17" t="s">
        <v>3</v>
      </c>
      <c r="E220" s="17"/>
      <c r="F220" s="40">
        <f>F222</f>
        <v>671.31</v>
      </c>
    </row>
    <row r="221" spans="1:6" ht="63" customHeight="1">
      <c r="A221" s="31">
        <v>184</v>
      </c>
      <c r="B221" s="15" t="s">
        <v>112</v>
      </c>
      <c r="C221" s="16" t="s">
        <v>155</v>
      </c>
      <c r="D221" s="17" t="s">
        <v>101</v>
      </c>
      <c r="E221" s="17"/>
      <c r="F221" s="40">
        <f>F222</f>
        <v>671.31</v>
      </c>
    </row>
    <row r="222" spans="1:6" ht="31.5">
      <c r="A222" s="31">
        <v>185</v>
      </c>
      <c r="B222" s="15" t="s">
        <v>108</v>
      </c>
      <c r="C222" s="16" t="s">
        <v>155</v>
      </c>
      <c r="D222" s="17" t="s">
        <v>100</v>
      </c>
      <c r="E222" s="17"/>
      <c r="F222" s="40">
        <f>F223</f>
        <v>671.31</v>
      </c>
    </row>
    <row r="223" spans="1:6" ht="15.75">
      <c r="A223" s="31">
        <v>186</v>
      </c>
      <c r="B223" s="15" t="s">
        <v>109</v>
      </c>
      <c r="C223" s="16" t="s">
        <v>155</v>
      </c>
      <c r="D223" s="17" t="s">
        <v>100</v>
      </c>
      <c r="E223" s="17" t="s">
        <v>99</v>
      </c>
      <c r="F223" s="40">
        <f>F224</f>
        <v>671.31</v>
      </c>
    </row>
    <row r="224" spans="1:6" ht="48.75" customHeight="1">
      <c r="A224" s="31">
        <v>187</v>
      </c>
      <c r="B224" s="15" t="s">
        <v>7</v>
      </c>
      <c r="C224" s="16" t="s">
        <v>155</v>
      </c>
      <c r="D224" s="17" t="s">
        <v>100</v>
      </c>
      <c r="E224" s="17" t="s">
        <v>8</v>
      </c>
      <c r="F224" s="40">
        <v>671.31</v>
      </c>
    </row>
    <row r="225" spans="1:6" ht="15.75">
      <c r="A225" s="31">
        <v>188</v>
      </c>
      <c r="B225" s="15" t="s">
        <v>176</v>
      </c>
      <c r="C225" s="16" t="str">
        <f>C227</f>
        <v>9010080110</v>
      </c>
      <c r="D225" s="17"/>
      <c r="E225" s="17"/>
      <c r="F225" s="40">
        <f>F227</f>
        <v>50</v>
      </c>
    </row>
    <row r="226" spans="1:6" ht="15.75">
      <c r="A226" s="31">
        <v>189</v>
      </c>
      <c r="B226" s="15" t="s">
        <v>111</v>
      </c>
      <c r="C226" s="16" t="s">
        <v>156</v>
      </c>
      <c r="D226" s="17" t="s">
        <v>103</v>
      </c>
      <c r="E226" s="17"/>
      <c r="F226" s="40">
        <f>F227</f>
        <v>50</v>
      </c>
    </row>
    <row r="227" spans="1:6" ht="15.75">
      <c r="A227" s="31">
        <v>190</v>
      </c>
      <c r="B227" s="20" t="s">
        <v>50</v>
      </c>
      <c r="C227" s="16" t="s">
        <v>156</v>
      </c>
      <c r="D227" s="17" t="s">
        <v>34</v>
      </c>
      <c r="E227" s="17"/>
      <c r="F227" s="40">
        <f>F229</f>
        <v>50</v>
      </c>
    </row>
    <row r="228" spans="1:6" ht="15.75">
      <c r="A228" s="31">
        <v>191</v>
      </c>
      <c r="B228" s="30" t="s">
        <v>109</v>
      </c>
      <c r="C228" s="16" t="s">
        <v>156</v>
      </c>
      <c r="D228" s="17" t="s">
        <v>34</v>
      </c>
      <c r="E228" s="17" t="s">
        <v>99</v>
      </c>
      <c r="F228" s="40">
        <f>F229</f>
        <v>50</v>
      </c>
    </row>
    <row r="229" spans="1:6" ht="15.75">
      <c r="A229" s="31">
        <v>192</v>
      </c>
      <c r="B229" s="15" t="s">
        <v>9</v>
      </c>
      <c r="C229" s="16" t="s">
        <v>156</v>
      </c>
      <c r="D229" s="17" t="s">
        <v>34</v>
      </c>
      <c r="E229" s="17" t="s">
        <v>10</v>
      </c>
      <c r="F229" s="40">
        <v>50</v>
      </c>
    </row>
    <row r="230" spans="1:6" ht="30.75" customHeight="1">
      <c r="A230" s="31">
        <v>193</v>
      </c>
      <c r="B230" s="15" t="s">
        <v>12</v>
      </c>
      <c r="C230" s="16" t="s">
        <v>157</v>
      </c>
      <c r="D230" s="17"/>
      <c r="E230" s="17"/>
      <c r="F230" s="40">
        <f>F232</f>
        <v>14.6</v>
      </c>
    </row>
    <row r="231" spans="1:6" ht="31.5">
      <c r="A231" s="31">
        <v>194</v>
      </c>
      <c r="B231" s="15" t="s">
        <v>82</v>
      </c>
      <c r="C231" s="16" t="s">
        <v>157</v>
      </c>
      <c r="D231" s="17" t="s">
        <v>81</v>
      </c>
      <c r="E231" s="17"/>
      <c r="F231" s="40">
        <f>F232</f>
        <v>14.6</v>
      </c>
    </row>
    <row r="232" spans="1:6" ht="33" customHeight="1">
      <c r="A232" s="31">
        <v>195</v>
      </c>
      <c r="B232" s="15" t="s">
        <v>83</v>
      </c>
      <c r="C232" s="16" t="s">
        <v>157</v>
      </c>
      <c r="D232" s="17" t="s">
        <v>80</v>
      </c>
      <c r="E232" s="17"/>
      <c r="F232" s="40">
        <f>F233</f>
        <v>14.6</v>
      </c>
    </row>
    <row r="233" spans="1:6" ht="15.75">
      <c r="A233" s="31">
        <v>196</v>
      </c>
      <c r="B233" s="30" t="s">
        <v>109</v>
      </c>
      <c r="C233" s="16" t="s">
        <v>157</v>
      </c>
      <c r="D233" s="17" t="s">
        <v>80</v>
      </c>
      <c r="E233" s="17" t="s">
        <v>99</v>
      </c>
      <c r="F233" s="40">
        <f>F234</f>
        <v>14.6</v>
      </c>
    </row>
    <row r="234" spans="1:6" ht="15.75">
      <c r="A234" s="31">
        <v>197</v>
      </c>
      <c r="B234" s="30" t="s">
        <v>54</v>
      </c>
      <c r="C234" s="16" t="s">
        <v>157</v>
      </c>
      <c r="D234" s="17" t="s">
        <v>80</v>
      </c>
      <c r="E234" s="17" t="s">
        <v>11</v>
      </c>
      <c r="F234" s="40">
        <v>14.6</v>
      </c>
    </row>
    <row r="235" spans="1:6" ht="33" customHeight="1">
      <c r="A235" s="31">
        <v>198</v>
      </c>
      <c r="B235" s="15" t="s">
        <v>37</v>
      </c>
      <c r="C235" s="16" t="s">
        <v>158</v>
      </c>
      <c r="D235" s="17"/>
      <c r="E235" s="17"/>
      <c r="F235" s="40">
        <f>F237</f>
        <v>2.5</v>
      </c>
    </row>
    <row r="236" spans="1:6" ht="15.75">
      <c r="A236" s="31">
        <v>199</v>
      </c>
      <c r="B236" s="15" t="s">
        <v>111</v>
      </c>
      <c r="C236" s="16" t="s">
        <v>158</v>
      </c>
      <c r="D236" s="17" t="s">
        <v>103</v>
      </c>
      <c r="E236" s="17"/>
      <c r="F236" s="40">
        <f>F237</f>
        <v>2.5</v>
      </c>
    </row>
    <row r="237" spans="1:6" ht="13.5" customHeight="1">
      <c r="A237" s="31">
        <v>200</v>
      </c>
      <c r="B237" s="26" t="s">
        <v>64</v>
      </c>
      <c r="C237" s="16" t="s">
        <v>158</v>
      </c>
      <c r="D237" s="17" t="s">
        <v>102</v>
      </c>
      <c r="E237" s="17"/>
      <c r="F237" s="40">
        <f>F238</f>
        <v>2.5</v>
      </c>
    </row>
    <row r="238" spans="1:6" ht="15.75">
      <c r="A238" s="31">
        <v>201</v>
      </c>
      <c r="B238" s="30" t="s">
        <v>109</v>
      </c>
      <c r="C238" s="16" t="s">
        <v>158</v>
      </c>
      <c r="D238" s="17" t="s">
        <v>102</v>
      </c>
      <c r="E238" s="17" t="s">
        <v>99</v>
      </c>
      <c r="F238" s="40">
        <f>F239</f>
        <v>2.5</v>
      </c>
    </row>
    <row r="239" spans="1:6" ht="15.75">
      <c r="A239" s="31">
        <v>202</v>
      </c>
      <c r="B239" s="30" t="s">
        <v>54</v>
      </c>
      <c r="C239" s="16" t="s">
        <v>158</v>
      </c>
      <c r="D239" s="17" t="s">
        <v>102</v>
      </c>
      <c r="E239" s="17" t="s">
        <v>11</v>
      </c>
      <c r="F239" s="40">
        <v>2.5</v>
      </c>
    </row>
    <row r="240" spans="1:6" ht="35.25" customHeight="1">
      <c r="A240" s="31">
        <v>203</v>
      </c>
      <c r="B240" s="15" t="s">
        <v>38</v>
      </c>
      <c r="C240" s="16" t="s">
        <v>159</v>
      </c>
      <c r="D240" s="17"/>
      <c r="E240" s="17"/>
      <c r="F240" s="48">
        <f>F242</f>
        <v>503.17998999999998</v>
      </c>
    </row>
    <row r="241" spans="1:6" ht="31.5">
      <c r="A241" s="31">
        <v>204</v>
      </c>
      <c r="B241" s="15" t="s">
        <v>82</v>
      </c>
      <c r="C241" s="16" t="s">
        <v>159</v>
      </c>
      <c r="D241" s="17" t="s">
        <v>81</v>
      </c>
      <c r="E241" s="17"/>
      <c r="F241" s="48">
        <f>F242</f>
        <v>503.17998999999998</v>
      </c>
    </row>
    <row r="242" spans="1:6" ht="29.25" customHeight="1">
      <c r="A242" s="31">
        <v>205</v>
      </c>
      <c r="B242" s="15" t="s">
        <v>83</v>
      </c>
      <c r="C242" s="16" t="s">
        <v>159</v>
      </c>
      <c r="D242" s="17" t="s">
        <v>80</v>
      </c>
      <c r="E242" s="17"/>
      <c r="F242" s="48">
        <f>F243</f>
        <v>503.17998999999998</v>
      </c>
    </row>
    <row r="243" spans="1:6" ht="15.75">
      <c r="A243" s="31">
        <v>206</v>
      </c>
      <c r="B243" s="30" t="s">
        <v>109</v>
      </c>
      <c r="C243" s="16" t="s">
        <v>159</v>
      </c>
      <c r="D243" s="17" t="s">
        <v>80</v>
      </c>
      <c r="E243" s="17" t="s">
        <v>99</v>
      </c>
      <c r="F243" s="48">
        <f>F244</f>
        <v>503.17998999999998</v>
      </c>
    </row>
    <row r="244" spans="1:6" ht="15.75">
      <c r="A244" s="31">
        <v>207</v>
      </c>
      <c r="B244" s="30" t="s">
        <v>54</v>
      </c>
      <c r="C244" s="16" t="s">
        <v>159</v>
      </c>
      <c r="D244" s="17" t="s">
        <v>80</v>
      </c>
      <c r="E244" s="17" t="s">
        <v>11</v>
      </c>
      <c r="F244" s="48">
        <f>580.4-31.41482-3.80519-42</f>
        <v>503.17998999999998</v>
      </c>
    </row>
    <row r="245" spans="1:6" ht="48.75" customHeight="1">
      <c r="A245" s="31">
        <v>208</v>
      </c>
      <c r="B245" s="15" t="s">
        <v>30</v>
      </c>
      <c r="C245" s="16" t="s">
        <v>160</v>
      </c>
      <c r="D245" s="17"/>
      <c r="E245" s="17"/>
      <c r="F245" s="40">
        <f>F247</f>
        <v>19.8</v>
      </c>
    </row>
    <row r="246" spans="1:6" ht="31.5">
      <c r="A246" s="31">
        <v>209</v>
      </c>
      <c r="B246" s="15" t="s">
        <v>82</v>
      </c>
      <c r="C246" s="16" t="s">
        <v>160</v>
      </c>
      <c r="D246" s="17" t="s">
        <v>81</v>
      </c>
      <c r="E246" s="17"/>
      <c r="F246" s="40">
        <f>F247</f>
        <v>19.8</v>
      </c>
    </row>
    <row r="247" spans="1:6" ht="31.5" customHeight="1">
      <c r="A247" s="31">
        <v>210</v>
      </c>
      <c r="B247" s="15" t="s">
        <v>83</v>
      </c>
      <c r="C247" s="16" t="s">
        <v>160</v>
      </c>
      <c r="D247" s="17" t="s">
        <v>80</v>
      </c>
      <c r="E247" s="17"/>
      <c r="F247" s="40">
        <f>F248</f>
        <v>19.8</v>
      </c>
    </row>
    <row r="248" spans="1:6" ht="15.75">
      <c r="A248" s="31">
        <v>211</v>
      </c>
      <c r="B248" s="30" t="s">
        <v>109</v>
      </c>
      <c r="C248" s="16" t="s">
        <v>160</v>
      </c>
      <c r="D248" s="17" t="s">
        <v>80</v>
      </c>
      <c r="E248" s="17" t="s">
        <v>99</v>
      </c>
      <c r="F248" s="40">
        <f>F249</f>
        <v>19.8</v>
      </c>
    </row>
    <row r="249" spans="1:6" ht="15.75">
      <c r="A249" s="31">
        <v>212</v>
      </c>
      <c r="B249" s="30" t="s">
        <v>54</v>
      </c>
      <c r="C249" s="16" t="s">
        <v>160</v>
      </c>
      <c r="D249" s="17" t="s">
        <v>80</v>
      </c>
      <c r="E249" s="17" t="s">
        <v>11</v>
      </c>
      <c r="F249" s="40">
        <v>19.8</v>
      </c>
    </row>
    <row r="250" spans="1:6" ht="18" customHeight="1">
      <c r="A250" s="31">
        <v>213</v>
      </c>
      <c r="B250" s="30" t="s">
        <v>167</v>
      </c>
      <c r="C250" s="16" t="s">
        <v>169</v>
      </c>
      <c r="D250" s="17"/>
      <c r="E250" s="17"/>
      <c r="F250" s="40">
        <f>F251</f>
        <v>2</v>
      </c>
    </row>
    <row r="251" spans="1:6" ht="31.5">
      <c r="A251" s="31">
        <v>214</v>
      </c>
      <c r="B251" s="15" t="s">
        <v>82</v>
      </c>
      <c r="C251" s="16" t="s">
        <v>169</v>
      </c>
      <c r="D251" s="17" t="s">
        <v>81</v>
      </c>
      <c r="E251" s="17"/>
      <c r="F251" s="40">
        <f>F252</f>
        <v>2</v>
      </c>
    </row>
    <row r="252" spans="1:6" ht="35.25" customHeight="1">
      <c r="A252" s="31">
        <v>215</v>
      </c>
      <c r="B252" s="15" t="s">
        <v>83</v>
      </c>
      <c r="C252" s="16" t="s">
        <v>169</v>
      </c>
      <c r="D252" s="17" t="s">
        <v>80</v>
      </c>
      <c r="E252" s="17"/>
      <c r="F252" s="40">
        <f>F253</f>
        <v>2</v>
      </c>
    </row>
    <row r="253" spans="1:6" ht="15.75">
      <c r="A253" s="31">
        <v>216</v>
      </c>
      <c r="B253" s="30" t="s">
        <v>109</v>
      </c>
      <c r="C253" s="16" t="s">
        <v>169</v>
      </c>
      <c r="D253" s="17" t="s">
        <v>80</v>
      </c>
      <c r="E253" s="17" t="s">
        <v>99</v>
      </c>
      <c r="F253" s="40">
        <f>F254</f>
        <v>2</v>
      </c>
    </row>
    <row r="254" spans="1:6" ht="15.75">
      <c r="A254" s="31">
        <v>217</v>
      </c>
      <c r="B254" s="30" t="s">
        <v>54</v>
      </c>
      <c r="C254" s="16" t="s">
        <v>169</v>
      </c>
      <c r="D254" s="17" t="s">
        <v>80</v>
      </c>
      <c r="E254" s="17" t="s">
        <v>11</v>
      </c>
      <c r="F254" s="40">
        <v>2</v>
      </c>
    </row>
    <row r="255" spans="1:6" ht="48" customHeight="1">
      <c r="A255" s="31">
        <v>218</v>
      </c>
      <c r="B255" s="15" t="s">
        <v>43</v>
      </c>
      <c r="C255" s="16" t="s">
        <v>161</v>
      </c>
      <c r="D255" s="17"/>
      <c r="E255" s="17"/>
      <c r="F255" s="40">
        <f>F257</f>
        <v>26</v>
      </c>
    </row>
    <row r="256" spans="1:6" ht="15.75">
      <c r="A256" s="31">
        <v>219</v>
      </c>
      <c r="B256" s="15" t="s">
        <v>105</v>
      </c>
      <c r="C256" s="16" t="s">
        <v>161</v>
      </c>
      <c r="D256" s="17" t="s">
        <v>104</v>
      </c>
      <c r="E256" s="17"/>
      <c r="F256" s="40">
        <f>F257</f>
        <v>26</v>
      </c>
    </row>
    <row r="257" spans="1:6" ht="15.75">
      <c r="A257" s="31">
        <v>220</v>
      </c>
      <c r="B257" s="15" t="s">
        <v>49</v>
      </c>
      <c r="C257" s="16" t="s">
        <v>161</v>
      </c>
      <c r="D257" s="17" t="s">
        <v>39</v>
      </c>
      <c r="E257" s="17"/>
      <c r="F257" s="40">
        <f>F258</f>
        <v>26</v>
      </c>
    </row>
    <row r="258" spans="1:6" ht="15.75">
      <c r="A258" s="31">
        <v>221</v>
      </c>
      <c r="B258" s="30" t="s">
        <v>109</v>
      </c>
      <c r="C258" s="16" t="s">
        <v>161</v>
      </c>
      <c r="D258" s="17" t="s">
        <v>39</v>
      </c>
      <c r="E258" s="17" t="s">
        <v>99</v>
      </c>
      <c r="F258" s="40">
        <f>F259</f>
        <v>26</v>
      </c>
    </row>
    <row r="259" spans="1:6" ht="15.75">
      <c r="A259" s="31">
        <v>222</v>
      </c>
      <c r="B259" s="30" t="s">
        <v>54</v>
      </c>
      <c r="C259" s="16" t="s">
        <v>161</v>
      </c>
      <c r="D259" s="17" t="s">
        <v>39</v>
      </c>
      <c r="E259" s="17" t="s">
        <v>11</v>
      </c>
      <c r="F259" s="40">
        <v>26</v>
      </c>
    </row>
    <row r="260" spans="1:6" ht="22.5" customHeight="1">
      <c r="A260" s="46">
        <v>223</v>
      </c>
      <c r="B260" s="30" t="s">
        <v>57</v>
      </c>
      <c r="C260" s="16" t="s">
        <v>162</v>
      </c>
      <c r="D260" s="17"/>
      <c r="E260" s="17"/>
      <c r="F260" s="40">
        <f>F261</f>
        <v>247.5</v>
      </c>
    </row>
    <row r="261" spans="1:6" ht="30.75" customHeight="1">
      <c r="A261" s="46">
        <v>224</v>
      </c>
      <c r="B261" s="15" t="s">
        <v>53</v>
      </c>
      <c r="C261" s="16" t="s">
        <v>163</v>
      </c>
      <c r="D261" s="17"/>
      <c r="E261" s="17"/>
      <c r="F261" s="40">
        <f>F263+F267</f>
        <v>247.5</v>
      </c>
    </row>
    <row r="262" spans="1:6" ht="61.5" customHeight="1">
      <c r="A262" s="46">
        <v>225</v>
      </c>
      <c r="B262" s="15" t="s">
        <v>107</v>
      </c>
      <c r="C262" s="16" t="s">
        <v>163</v>
      </c>
      <c r="D262" s="17" t="s">
        <v>101</v>
      </c>
      <c r="E262" s="17"/>
      <c r="F262" s="40">
        <f>F263</f>
        <v>226.87</v>
      </c>
    </row>
    <row r="263" spans="1:6" ht="31.5">
      <c r="A263" s="46">
        <v>226</v>
      </c>
      <c r="B263" s="29" t="s">
        <v>108</v>
      </c>
      <c r="C263" s="16" t="s">
        <v>163</v>
      </c>
      <c r="D263" s="17" t="s">
        <v>100</v>
      </c>
      <c r="E263" s="17"/>
      <c r="F263" s="40">
        <f>F264</f>
        <v>226.87</v>
      </c>
    </row>
    <row r="264" spans="1:6" ht="15.75">
      <c r="A264" s="42">
        <v>227</v>
      </c>
      <c r="B264" s="15" t="s">
        <v>110</v>
      </c>
      <c r="C264" s="16" t="s">
        <v>164</v>
      </c>
      <c r="D264" s="17" t="s">
        <v>100</v>
      </c>
      <c r="E264" s="17" t="s">
        <v>106</v>
      </c>
      <c r="F264" s="40">
        <f>F265</f>
        <v>226.87</v>
      </c>
    </row>
    <row r="265" spans="1:6" ht="17.25" customHeight="1">
      <c r="A265" s="42">
        <v>228</v>
      </c>
      <c r="B265" s="15" t="s">
        <v>13</v>
      </c>
      <c r="C265" s="16" t="s">
        <v>163</v>
      </c>
      <c r="D265" s="17" t="s">
        <v>100</v>
      </c>
      <c r="E265" s="17" t="s">
        <v>14</v>
      </c>
      <c r="F265" s="40">
        <v>226.87</v>
      </c>
    </row>
    <row r="266" spans="1:6" ht="31.5">
      <c r="A266" s="42">
        <v>229</v>
      </c>
      <c r="B266" s="15" t="s">
        <v>82</v>
      </c>
      <c r="C266" s="16" t="s">
        <v>163</v>
      </c>
      <c r="D266" s="17" t="s">
        <v>81</v>
      </c>
      <c r="E266" s="17"/>
      <c r="F266" s="40">
        <f>F267</f>
        <v>20.630000000000003</v>
      </c>
    </row>
    <row r="267" spans="1:6" ht="32.25" customHeight="1">
      <c r="A267" s="42">
        <v>230</v>
      </c>
      <c r="B267" s="15" t="s">
        <v>83</v>
      </c>
      <c r="C267" s="16" t="s">
        <v>163</v>
      </c>
      <c r="D267" s="17" t="s">
        <v>80</v>
      </c>
      <c r="E267" s="17"/>
      <c r="F267" s="40">
        <f>F268</f>
        <v>20.630000000000003</v>
      </c>
    </row>
    <row r="268" spans="1:6" ht="15.75">
      <c r="A268" s="42">
        <v>231</v>
      </c>
      <c r="B268" s="15" t="s">
        <v>110</v>
      </c>
      <c r="C268" s="16" t="s">
        <v>163</v>
      </c>
      <c r="D268" s="17" t="s">
        <v>80</v>
      </c>
      <c r="E268" s="17" t="s">
        <v>106</v>
      </c>
      <c r="F268" s="40">
        <f>F269</f>
        <v>20.630000000000003</v>
      </c>
    </row>
    <row r="269" spans="1:6" ht="17.25" customHeight="1">
      <c r="A269" s="46">
        <v>232</v>
      </c>
      <c r="B269" s="15" t="s">
        <v>13</v>
      </c>
      <c r="C269" s="16" t="s">
        <v>163</v>
      </c>
      <c r="D269" s="17" t="s">
        <v>80</v>
      </c>
      <c r="E269" s="17" t="s">
        <v>14</v>
      </c>
      <c r="F269" s="40">
        <f>37.43-22.2+5.4</f>
        <v>20.630000000000003</v>
      </c>
    </row>
    <row r="270" spans="1:6" ht="15.75">
      <c r="A270" s="46">
        <v>233</v>
      </c>
      <c r="B270" s="27" t="s">
        <v>197</v>
      </c>
      <c r="C270" s="24" t="s">
        <v>196</v>
      </c>
      <c r="D270" s="17"/>
      <c r="E270" s="17"/>
      <c r="F270" s="40">
        <f>F271</f>
        <v>100</v>
      </c>
    </row>
    <row r="271" spans="1:6" ht="78" customHeight="1">
      <c r="A271" s="46">
        <v>234</v>
      </c>
      <c r="B271" s="27" t="s">
        <v>198</v>
      </c>
      <c r="C271" s="24" t="s">
        <v>195</v>
      </c>
      <c r="D271" s="17"/>
      <c r="E271" s="17"/>
      <c r="F271" s="40">
        <f>F273</f>
        <v>100</v>
      </c>
    </row>
    <row r="272" spans="1:6" ht="15.75">
      <c r="A272" s="46">
        <v>235</v>
      </c>
      <c r="B272" s="27" t="s">
        <v>105</v>
      </c>
      <c r="C272" s="24" t="s">
        <v>195</v>
      </c>
      <c r="D272" s="54" t="s">
        <v>104</v>
      </c>
      <c r="E272" s="17"/>
      <c r="F272" s="40">
        <f>F273</f>
        <v>100</v>
      </c>
    </row>
    <row r="273" spans="1:6" ht="15.75">
      <c r="A273" s="46">
        <v>236</v>
      </c>
      <c r="B273" s="27" t="s">
        <v>49</v>
      </c>
      <c r="C273" s="24" t="s">
        <v>195</v>
      </c>
      <c r="D273" s="54" t="s">
        <v>39</v>
      </c>
      <c r="E273" s="17"/>
      <c r="F273" s="40">
        <f>F274</f>
        <v>100</v>
      </c>
    </row>
    <row r="274" spans="1:6" ht="15.75">
      <c r="A274" s="46">
        <v>237</v>
      </c>
      <c r="B274" s="15" t="s">
        <v>95</v>
      </c>
      <c r="C274" s="24" t="s">
        <v>195</v>
      </c>
      <c r="D274" s="54" t="s">
        <v>39</v>
      </c>
      <c r="E274" s="17" t="s">
        <v>91</v>
      </c>
      <c r="F274" s="40">
        <f>F275</f>
        <v>100</v>
      </c>
    </row>
    <row r="275" spans="1:6" ht="15.75">
      <c r="A275" s="46">
        <v>238</v>
      </c>
      <c r="B275" s="15" t="s">
        <v>55</v>
      </c>
      <c r="C275" s="24" t="s">
        <v>195</v>
      </c>
      <c r="D275" s="54" t="s">
        <v>39</v>
      </c>
      <c r="E275" s="17" t="s">
        <v>23</v>
      </c>
      <c r="F275" s="40">
        <v>100</v>
      </c>
    </row>
    <row r="276" spans="1:6" ht="15.75">
      <c r="A276" s="55" t="s">
        <v>41</v>
      </c>
      <c r="B276" s="55"/>
      <c r="C276" s="55"/>
      <c r="D276" s="55"/>
      <c r="E276" s="55"/>
      <c r="F276" s="49">
        <f>+F18+F130+F193+F270</f>
        <v>21264.148510000003</v>
      </c>
    </row>
    <row r="277" spans="1:6" ht="15.75">
      <c r="A277" s="37"/>
      <c r="B277" s="38"/>
    </row>
    <row r="278" spans="1:6">
      <c r="A278" s="38"/>
      <c r="B278" s="38"/>
      <c r="F278" s="8"/>
    </row>
    <row r="279" spans="1:6">
      <c r="F279" s="5"/>
    </row>
  </sheetData>
  <mergeCells count="9">
    <mergeCell ref="A276:E276"/>
    <mergeCell ref="A15:A16"/>
    <mergeCell ref="F15:F16"/>
    <mergeCell ref="B15:B16"/>
    <mergeCell ref="B12:F12"/>
    <mergeCell ref="B13:F13"/>
    <mergeCell ref="C15:C16"/>
    <mergeCell ref="D15:D16"/>
    <mergeCell ref="E15:E16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67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2016-10-06T04:02:53Z</cp:lastPrinted>
  <dcterms:created xsi:type="dcterms:W3CDTF">2011-08-29T03:04:42Z</dcterms:created>
  <dcterms:modified xsi:type="dcterms:W3CDTF">2016-10-06T04:05:09Z</dcterms:modified>
</cp:coreProperties>
</file>