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30" yWindow="495" windowWidth="15450" windowHeight="10080"/>
  </bookViews>
  <sheets>
    <sheet name="кр.доходы" sheetId="4" r:id="rId1"/>
  </sheets>
  <calcPr calcId="145621" refMode="R1C1"/>
</workbook>
</file>

<file path=xl/calcChain.xml><?xml version="1.0" encoding="utf-8"?>
<calcChain xmlns="http://schemas.openxmlformats.org/spreadsheetml/2006/main">
  <c r="L42" i="4" l="1"/>
  <c r="L43" i="4"/>
  <c r="L44" i="4"/>
  <c r="L45" i="4"/>
  <c r="L46" i="4"/>
  <c r="L47" i="4"/>
  <c r="L48" i="4"/>
  <c r="L49" i="4"/>
  <c r="L50" i="4"/>
  <c r="L51" i="4"/>
  <c r="L52" i="4"/>
  <c r="L53" i="4"/>
  <c r="L54" i="4"/>
  <c r="L41" i="4"/>
  <c r="K54" i="4"/>
  <c r="J60" i="4" l="1"/>
  <c r="I53" i="4"/>
  <c r="I50" i="4"/>
  <c r="J48" i="4"/>
  <c r="J54" i="4" s="1"/>
  <c r="J55" i="4" s="1"/>
  <c r="J56" i="4" s="1"/>
  <c r="H48" i="4"/>
  <c r="H54" i="4" s="1"/>
  <c r="G48" i="4"/>
  <c r="G54" i="4" s="1"/>
  <c r="F48" i="4"/>
  <c r="F54" i="4" s="1"/>
  <c r="E48" i="4"/>
  <c r="E54" i="4" s="1"/>
  <c r="I47" i="4"/>
  <c r="I46" i="4"/>
  <c r="I45" i="4"/>
  <c r="I44" i="4"/>
  <c r="I60" i="4" s="1"/>
  <c r="I43" i="4"/>
  <c r="I41" i="4"/>
  <c r="I48" i="4" s="1"/>
  <c r="I54" i="4" s="1"/>
  <c r="I55" i="4" s="1"/>
  <c r="I56" i="4" s="1"/>
  <c r="J11" i="4" l="1"/>
  <c r="K11" i="4"/>
  <c r="L11" i="4"/>
  <c r="L24" i="4" s="1"/>
  <c r="M11" i="4"/>
  <c r="M24" i="4" s="1"/>
  <c r="J24" i="4"/>
  <c r="K24" i="4"/>
  <c r="F66" i="4" l="1"/>
  <c r="I8" i="4" l="1"/>
  <c r="I10" i="4" l="1"/>
  <c r="F11" i="4" l="1"/>
  <c r="J34" i="4" l="1"/>
  <c r="K34" i="4"/>
  <c r="J29" i="4"/>
  <c r="J30" i="4" s="1"/>
  <c r="G11" i="4"/>
  <c r="E11" i="4"/>
  <c r="I7" i="4" l="1"/>
  <c r="I34" i="4" s="1"/>
  <c r="F67" i="4" l="1"/>
  <c r="K29" i="4"/>
  <c r="K30" i="4" s="1"/>
  <c r="G64" i="4"/>
  <c r="H11" i="4"/>
  <c r="C65" i="4" l="1"/>
  <c r="J65" i="4" s="1"/>
  <c r="L34" i="4"/>
  <c r="L17" i="4"/>
  <c r="L18" i="4"/>
  <c r="L19" i="4"/>
  <c r="L20" i="4"/>
  <c r="L21" i="4"/>
  <c r="L22" i="4"/>
  <c r="L23" i="4"/>
  <c r="H24" i="4" l="1"/>
  <c r="E24" i="4"/>
  <c r="G24" i="4"/>
  <c r="F24" i="4"/>
  <c r="I13" i="4"/>
  <c r="I9" i="4"/>
  <c r="I16" i="4"/>
  <c r="C67" i="4" s="1"/>
  <c r="I6" i="4"/>
  <c r="I4" i="4"/>
  <c r="D64" i="4" l="1"/>
  <c r="I11" i="4"/>
  <c r="I24" i="4" s="1"/>
  <c r="I29" i="4" s="1"/>
  <c r="I30" i="4" s="1"/>
  <c r="C66" i="4"/>
  <c r="J66" i="4" s="1"/>
  <c r="G62" i="4" l="1"/>
  <c r="L29" i="4" l="1"/>
  <c r="L30" i="4" s="1"/>
</calcChain>
</file>

<file path=xl/sharedStrings.xml><?xml version="1.0" encoding="utf-8"?>
<sst xmlns="http://schemas.openxmlformats.org/spreadsheetml/2006/main" count="69" uniqueCount="37">
  <si>
    <t>Гл. администратор</t>
  </si>
  <si>
    <t>КВД</t>
  </si>
  <si>
    <t>КОСГУ</t>
  </si>
  <si>
    <t>КП - доходы всего 1кв</t>
  </si>
  <si>
    <t>КП - доходы всего 2кв</t>
  </si>
  <si>
    <t>КП - доходы всего 3кв</t>
  </si>
  <si>
    <t>КП - доходы всего 4кв</t>
  </si>
  <si>
    <t>КП - доходы год</t>
  </si>
  <si>
    <t>0</t>
  </si>
  <si>
    <t>Административ.комиссия</t>
  </si>
  <si>
    <t>аккарицидная обработка</t>
  </si>
  <si>
    <t>Межбюджетные трансферты</t>
  </si>
  <si>
    <t>Итого</t>
  </si>
  <si>
    <t>Целевые по ДК в рт</t>
  </si>
  <si>
    <t>в р стр 27</t>
  </si>
  <si>
    <t>Остатки  на счете</t>
  </si>
  <si>
    <t>план</t>
  </si>
  <si>
    <t>факт</t>
  </si>
  <si>
    <t>на 01.11.2013г.</t>
  </si>
  <si>
    <t>На выравние  бюджетной обеспеченности</t>
  </si>
  <si>
    <t>На обеспечение сбалансированности бюджетов</t>
  </si>
  <si>
    <t>Всего</t>
  </si>
  <si>
    <t>Осуществление полномочий по первич.воинскому учету</t>
  </si>
  <si>
    <t>МРОТ для ДК</t>
  </si>
  <si>
    <t>в спр01000</t>
  </si>
  <si>
    <t>стр 10100</t>
  </si>
  <si>
    <t>общественные работы от ЦЗ</t>
  </si>
  <si>
    <t>без районного и сбалансированности</t>
  </si>
  <si>
    <t>без районного  в отчет по целевым</t>
  </si>
  <si>
    <t>Грант соцткультурный проект</t>
  </si>
  <si>
    <t>2015 год</t>
  </si>
  <si>
    <t>2016</t>
  </si>
  <si>
    <t>2017</t>
  </si>
  <si>
    <t>01 февраля</t>
  </si>
  <si>
    <t>поступило</t>
  </si>
  <si>
    <t>расход</t>
  </si>
  <si>
    <t>Остаток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</si>
</sst>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204"/>
    </font>
    <font>
      <b/>
      <sz val="8.5"/>
      <name val="MS Sans Serif"/>
      <family val="2"/>
      <charset val="204"/>
    </font>
    <font>
      <sz val="10"/>
      <name val="Arial Narrow"/>
      <family val="2"/>
    </font>
    <font>
      <b/>
      <sz val="10"/>
      <name val="MS Sans Serif"/>
      <family val="2"/>
      <charset val="204"/>
    </font>
    <font>
      <b/>
      <sz val="10"/>
      <name val="Arial Narrow"/>
      <family val="2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2" fillId="0" borderId="2" xfId="0" applyNumberFormat="1" applyFont="1" applyBorder="1" applyAlignment="1">
      <alignment horizontal="righ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right"/>
    </xf>
    <xf numFmtId="0" fontId="5" fillId="0" borderId="0" xfId="0" applyFont="1"/>
    <xf numFmtId="4" fontId="2" fillId="0" borderId="10" xfId="0" applyNumberFormat="1" applyFont="1" applyFill="1" applyBorder="1" applyAlignment="1">
      <alignment horizontal="right" vertical="center" wrapText="1"/>
    </xf>
    <xf numFmtId="4" fontId="2" fillId="0" borderId="0" xfId="0" applyNumberFormat="1" applyFont="1" applyFill="1" applyBorder="1" applyAlignment="1">
      <alignment horizontal="right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49" fontId="1" fillId="0" borderId="1" xfId="0" applyNumberFormat="1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Alignment="1">
      <alignment horizontal="right" vertical="center" wrapText="1"/>
    </xf>
    <xf numFmtId="49" fontId="2" fillId="0" borderId="2" xfId="0" applyNumberFormat="1" applyFont="1" applyBorder="1" applyAlignment="1">
      <alignment horizontal="right" vertical="center" wrapText="1"/>
    </xf>
    <xf numFmtId="14" fontId="5" fillId="0" borderId="0" xfId="0" applyNumberFormat="1" applyFont="1"/>
    <xf numFmtId="49" fontId="2" fillId="0" borderId="0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0" fontId="0" fillId="2" borderId="0" xfId="0" applyFill="1"/>
    <xf numFmtId="4" fontId="0" fillId="2" borderId="0" xfId="0" applyNumberFormat="1" applyFill="1"/>
    <xf numFmtId="49" fontId="2" fillId="0" borderId="9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9" fontId="1" fillId="0" borderId="13" xfId="0" applyNumberFormat="1" applyFont="1" applyFill="1" applyBorder="1" applyAlignment="1">
      <alignment horizontal="center" vertical="center" wrapText="1"/>
    </xf>
    <xf numFmtId="4" fontId="4" fillId="0" borderId="16" xfId="0" applyNumberFormat="1" applyFont="1" applyBorder="1" applyAlignment="1">
      <alignment horizontal="right"/>
    </xf>
    <xf numFmtId="0" fontId="0" fillId="0" borderId="11" xfId="0" applyBorder="1"/>
    <xf numFmtId="0" fontId="0" fillId="0" borderId="17" xfId="0" applyBorder="1"/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right" vertical="center" wrapText="1"/>
    </xf>
    <xf numFmtId="49" fontId="2" fillId="0" borderId="8" xfId="0" applyNumberFormat="1" applyFont="1" applyBorder="1" applyAlignment="1">
      <alignment horizontal="right" vertical="center" wrapText="1"/>
    </xf>
    <xf numFmtId="49" fontId="2" fillId="0" borderId="9" xfId="0" applyNumberFormat="1" applyFont="1" applyBorder="1" applyAlignment="1">
      <alignment horizontal="right" vertical="center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right" vertical="center" wrapText="1"/>
    </xf>
    <xf numFmtId="49" fontId="2" fillId="0" borderId="5" xfId="0" applyNumberFormat="1" applyFont="1" applyBorder="1" applyAlignment="1">
      <alignment horizontal="right" vertical="center" wrapText="1"/>
    </xf>
    <xf numFmtId="49" fontId="2" fillId="0" borderId="6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abSelected="1" topLeftCell="A24" workbookViewId="0">
      <selection activeCell="D64" sqref="D64:E64"/>
    </sheetView>
  </sheetViews>
  <sheetFormatPr defaultRowHeight="12.75" x14ac:dyDescent="0.2"/>
  <cols>
    <col min="2" max="2" width="5.28515625" customWidth="1"/>
    <col min="3" max="3" width="12.28515625" customWidth="1"/>
    <col min="4" max="4" width="4.28515625" hidden="1" customWidth="1"/>
    <col min="5" max="5" width="11.85546875" customWidth="1"/>
    <col min="6" max="6" width="12.28515625" customWidth="1"/>
    <col min="7" max="7" width="11.7109375" bestFit="1" customWidth="1"/>
    <col min="8" max="8" width="12" customWidth="1"/>
    <col min="9" max="9" width="12.7109375" bestFit="1" customWidth="1"/>
    <col min="10" max="10" width="15.42578125" customWidth="1"/>
    <col min="11" max="11" width="11.28515625" customWidth="1"/>
    <col min="12" max="12" width="13.42578125" customWidth="1"/>
    <col min="13" max="13" width="12.42578125" customWidth="1"/>
    <col min="14" max="14" width="10.140625" bestFit="1" customWidth="1"/>
  </cols>
  <sheetData>
    <row r="1" spans="1:14" x14ac:dyDescent="0.2">
      <c r="A1" s="7"/>
      <c r="D1" s="7" t="s">
        <v>18</v>
      </c>
      <c r="F1" s="7" t="s">
        <v>11</v>
      </c>
      <c r="I1" s="15" t="s">
        <v>30</v>
      </c>
    </row>
    <row r="2" spans="1:14" ht="31.5" x14ac:dyDescent="0.2">
      <c r="A2" s="1" t="s">
        <v>0</v>
      </c>
      <c r="B2" s="1" t="s">
        <v>1</v>
      </c>
      <c r="C2" s="1" t="s">
        <v>2</v>
      </c>
      <c r="D2" s="1"/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2"/>
      <c r="K2" s="10"/>
      <c r="L2" s="10" t="s">
        <v>31</v>
      </c>
      <c r="M2" s="10" t="s">
        <v>32</v>
      </c>
    </row>
    <row r="3" spans="1:14" x14ac:dyDescent="0.2">
      <c r="A3" s="42"/>
      <c r="B3" s="43"/>
      <c r="C3" s="43"/>
      <c r="D3" s="44"/>
      <c r="E3" s="3"/>
      <c r="F3" s="3"/>
      <c r="G3" s="3"/>
      <c r="H3" s="3"/>
      <c r="I3" s="3"/>
      <c r="J3" s="8"/>
      <c r="L3" s="2"/>
      <c r="N3" s="2"/>
    </row>
    <row r="4" spans="1:14" ht="12.75" customHeight="1" x14ac:dyDescent="0.2">
      <c r="A4" s="45" t="s">
        <v>9</v>
      </c>
      <c r="B4" s="46"/>
      <c r="C4" s="46"/>
      <c r="D4" s="47"/>
      <c r="E4" s="3">
        <v>3600</v>
      </c>
      <c r="F4" s="3">
        <v>3600</v>
      </c>
      <c r="G4" s="3">
        <v>3600</v>
      </c>
      <c r="H4" s="3">
        <v>3700</v>
      </c>
      <c r="I4" s="3">
        <f>E4+F4+G4+H4</f>
        <v>14500</v>
      </c>
      <c r="L4" s="2">
        <v>14900</v>
      </c>
      <c r="M4">
        <v>14900</v>
      </c>
    </row>
    <row r="5" spans="1:14" ht="12.75" customHeight="1" x14ac:dyDescent="0.2">
      <c r="A5" s="14"/>
      <c r="B5" s="37"/>
      <c r="C5" s="38"/>
      <c r="D5" s="39"/>
      <c r="E5" s="3"/>
      <c r="F5" s="3"/>
      <c r="G5" s="3"/>
      <c r="H5" s="3"/>
      <c r="I5" s="3"/>
      <c r="J5" s="8"/>
      <c r="L5" s="2"/>
    </row>
    <row r="6" spans="1:14" ht="12.75" customHeight="1" x14ac:dyDescent="0.2">
      <c r="A6" s="37" t="s">
        <v>10</v>
      </c>
      <c r="B6" s="38"/>
      <c r="C6" s="38"/>
      <c r="D6" s="39"/>
      <c r="E6" s="3"/>
      <c r="F6" s="3">
        <v>20000</v>
      </c>
      <c r="G6" s="3"/>
      <c r="H6" s="3"/>
      <c r="I6" s="3">
        <f t="shared" ref="I6:I9" si="0">E6+F6+G6+H6</f>
        <v>20000</v>
      </c>
      <c r="J6" s="8"/>
      <c r="K6" s="13"/>
      <c r="L6" s="2">
        <v>20000</v>
      </c>
      <c r="M6">
        <v>20000</v>
      </c>
    </row>
    <row r="7" spans="1:14" ht="16.5" customHeight="1" x14ac:dyDescent="0.2">
      <c r="A7" s="34" t="s">
        <v>23</v>
      </c>
      <c r="B7" s="35"/>
      <c r="C7" s="35"/>
      <c r="D7" s="36"/>
      <c r="E7" s="3"/>
      <c r="F7" s="3"/>
      <c r="G7" s="3"/>
      <c r="H7" s="3"/>
      <c r="I7" s="3">
        <f>E7+F7+G7+H7</f>
        <v>0</v>
      </c>
      <c r="J7" s="2"/>
      <c r="K7" s="9"/>
      <c r="L7" s="2"/>
    </row>
    <row r="8" spans="1:14" ht="16.5" customHeight="1" x14ac:dyDescent="0.2">
      <c r="A8" s="34" t="s">
        <v>29</v>
      </c>
      <c r="B8" s="35"/>
      <c r="C8" s="35"/>
      <c r="D8" s="20"/>
      <c r="E8" s="3"/>
      <c r="F8" s="3"/>
      <c r="G8" s="3"/>
      <c r="H8" s="3"/>
      <c r="I8" s="3">
        <f>G8</f>
        <v>0</v>
      </c>
      <c r="J8" s="2"/>
      <c r="K8" s="9"/>
      <c r="L8" s="2"/>
    </row>
    <row r="9" spans="1:14" ht="30.75" customHeight="1" x14ac:dyDescent="0.2">
      <c r="A9" s="37" t="s">
        <v>20</v>
      </c>
      <c r="B9" s="38"/>
      <c r="C9" s="38"/>
      <c r="D9" s="39"/>
      <c r="E9" s="3">
        <v>1730425</v>
      </c>
      <c r="F9" s="3">
        <v>1730425</v>
      </c>
      <c r="G9" s="3">
        <v>1730425</v>
      </c>
      <c r="H9" s="3">
        <v>1730425</v>
      </c>
      <c r="I9" s="3">
        <f t="shared" si="0"/>
        <v>6921700</v>
      </c>
      <c r="J9" s="9"/>
      <c r="K9" s="9"/>
      <c r="L9" s="2">
        <v>6921700</v>
      </c>
      <c r="M9">
        <v>2865600</v>
      </c>
    </row>
    <row r="10" spans="1:14" ht="30.75" customHeight="1" x14ac:dyDescent="0.2">
      <c r="A10" s="34" t="s">
        <v>26</v>
      </c>
      <c r="B10" s="35"/>
      <c r="C10" s="35"/>
      <c r="D10" s="16"/>
      <c r="E10" s="17"/>
      <c r="F10" s="17"/>
      <c r="G10" s="17"/>
      <c r="H10" s="17"/>
      <c r="I10" s="17">
        <f>F10+G10+H10</f>
        <v>0</v>
      </c>
      <c r="J10" s="9"/>
      <c r="K10" s="9"/>
      <c r="L10" s="2"/>
    </row>
    <row r="11" spans="1:14" ht="18" customHeight="1" x14ac:dyDescent="0.2">
      <c r="A11" s="34" t="s">
        <v>12</v>
      </c>
      <c r="B11" s="35"/>
      <c r="C11" s="36"/>
      <c r="E11" s="2">
        <f>E4+E6+E9+E7</f>
        <v>1734025</v>
      </c>
      <c r="F11" s="2">
        <f>F4+F6+F9+F7+F10</f>
        <v>1754025</v>
      </c>
      <c r="G11" s="2">
        <f>G4+G6+G9+G7</f>
        <v>1734025</v>
      </c>
      <c r="H11" s="2">
        <f>H4+H6+H9+H7</f>
        <v>1734125</v>
      </c>
      <c r="I11" s="2">
        <f>I4+I6+I7+I8+I9+I10</f>
        <v>6956200</v>
      </c>
      <c r="J11" s="2">
        <f t="shared" ref="J11:M11" si="1">J4+J6+J7+J8+J9+J10</f>
        <v>0</v>
      </c>
      <c r="K11" s="2">
        <f t="shared" si="1"/>
        <v>0</v>
      </c>
      <c r="L11" s="2">
        <f t="shared" si="1"/>
        <v>6956600</v>
      </c>
      <c r="M11" s="2">
        <f t="shared" si="1"/>
        <v>2900500</v>
      </c>
    </row>
    <row r="12" spans="1:14" ht="4.5" customHeight="1" x14ac:dyDescent="0.2">
      <c r="A12" s="37"/>
      <c r="B12" s="38"/>
      <c r="C12" s="38"/>
      <c r="D12" s="39"/>
      <c r="E12" s="3"/>
      <c r="F12" s="3"/>
      <c r="G12" s="3"/>
      <c r="H12" s="3"/>
      <c r="I12" s="3"/>
      <c r="J12" s="9"/>
      <c r="K12" s="9"/>
      <c r="L12" s="2"/>
    </row>
    <row r="13" spans="1:14" ht="33.75" customHeight="1" x14ac:dyDescent="0.2">
      <c r="A13" s="37" t="s">
        <v>22</v>
      </c>
      <c r="B13" s="38"/>
      <c r="C13" s="38"/>
      <c r="D13" s="39"/>
      <c r="E13" s="3">
        <v>120850</v>
      </c>
      <c r="F13" s="3">
        <v>120850</v>
      </c>
      <c r="G13" s="3">
        <v>120850</v>
      </c>
      <c r="H13" s="3">
        <v>120850</v>
      </c>
      <c r="I13" s="3">
        <f>E13+F13+G13+H13</f>
        <v>483400</v>
      </c>
      <c r="J13" s="9"/>
      <c r="K13" s="9"/>
      <c r="L13" s="21">
        <v>487400</v>
      </c>
      <c r="M13" s="23">
        <v>461100</v>
      </c>
    </row>
    <row r="14" spans="1:14" ht="17.25" customHeight="1" x14ac:dyDescent="0.2">
      <c r="J14" s="7"/>
      <c r="K14" s="18"/>
      <c r="L14" s="19"/>
    </row>
    <row r="15" spans="1:14" ht="13.5" hidden="1" customHeight="1" x14ac:dyDescent="0.2">
      <c r="D15" s="4" t="s">
        <v>8</v>
      </c>
      <c r="E15" s="3"/>
      <c r="F15" s="3"/>
      <c r="G15" s="3"/>
      <c r="H15" s="3"/>
      <c r="I15" s="3"/>
      <c r="K15" s="9"/>
      <c r="L15" s="2"/>
    </row>
    <row r="16" spans="1:14" ht="34.5" customHeight="1" x14ac:dyDescent="0.2">
      <c r="A16" s="37" t="s">
        <v>19</v>
      </c>
      <c r="B16" s="38"/>
      <c r="C16" s="38"/>
      <c r="D16" s="39"/>
      <c r="E16" s="3">
        <v>130175</v>
      </c>
      <c r="F16" s="3">
        <v>130175</v>
      </c>
      <c r="G16" s="3">
        <v>130175</v>
      </c>
      <c r="H16" s="3">
        <v>130175</v>
      </c>
      <c r="I16" s="3">
        <f>E16+F16+G16+H16</f>
        <v>520700</v>
      </c>
      <c r="J16" s="9"/>
      <c r="K16" s="9"/>
      <c r="L16" s="24">
        <v>665700</v>
      </c>
      <c r="M16" s="9">
        <v>665700</v>
      </c>
    </row>
    <row r="17" spans="1:14" ht="0.75" customHeight="1" x14ac:dyDescent="0.2">
      <c r="A17" s="29"/>
      <c r="B17" s="30"/>
      <c r="C17" s="31"/>
      <c r="D17" s="5"/>
      <c r="E17" s="6"/>
      <c r="F17" s="6"/>
      <c r="G17" s="6"/>
      <c r="H17" s="6"/>
      <c r="I17" s="6"/>
      <c r="L17" s="2">
        <f t="shared" ref="L17:L23" si="2">J17-K17</f>
        <v>0</v>
      </c>
    </row>
    <row r="18" spans="1:14" ht="15" hidden="1" customHeight="1" x14ac:dyDescent="0.2">
      <c r="A18" s="34"/>
      <c r="B18" s="35"/>
      <c r="C18" s="35"/>
      <c r="D18" s="36"/>
      <c r="E18" s="3"/>
      <c r="F18" s="3"/>
      <c r="G18" s="3"/>
      <c r="H18" s="3"/>
      <c r="I18" s="3"/>
      <c r="L18" s="2">
        <f t="shared" si="2"/>
        <v>0</v>
      </c>
    </row>
    <row r="19" spans="1:14" ht="12.75" hidden="1" customHeight="1" x14ac:dyDescent="0.2">
      <c r="A19" s="34"/>
      <c r="B19" s="35"/>
      <c r="C19" s="35"/>
      <c r="D19" s="36"/>
      <c r="E19" s="3"/>
      <c r="F19" s="3"/>
      <c r="G19" s="3"/>
      <c r="H19" s="3"/>
      <c r="I19" s="3"/>
      <c r="L19" s="2">
        <f t="shared" si="2"/>
        <v>0</v>
      </c>
    </row>
    <row r="20" spans="1:14" ht="12" hidden="1" customHeight="1" x14ac:dyDescent="0.2">
      <c r="A20" s="34"/>
      <c r="B20" s="35"/>
      <c r="C20" s="35"/>
      <c r="D20" s="36"/>
      <c r="E20" s="3"/>
      <c r="F20" s="3"/>
      <c r="G20" s="3"/>
      <c r="H20" s="3"/>
      <c r="I20" s="3"/>
      <c r="K20" s="9"/>
      <c r="L20" s="2">
        <f t="shared" si="2"/>
        <v>0</v>
      </c>
    </row>
    <row r="21" spans="1:14" ht="13.5" hidden="1" customHeight="1" x14ac:dyDescent="0.2">
      <c r="A21" s="34"/>
      <c r="B21" s="35"/>
      <c r="C21" s="35"/>
      <c r="D21" s="36"/>
      <c r="E21" s="3"/>
      <c r="F21" s="3"/>
      <c r="G21" s="3"/>
      <c r="H21" s="3"/>
      <c r="I21" s="3"/>
      <c r="J21" s="8"/>
      <c r="K21" s="2"/>
      <c r="L21" s="2">
        <f t="shared" si="2"/>
        <v>0</v>
      </c>
    </row>
    <row r="22" spans="1:14" hidden="1" x14ac:dyDescent="0.2">
      <c r="E22" s="3"/>
      <c r="F22" s="3"/>
      <c r="G22" s="3"/>
      <c r="H22" s="3"/>
      <c r="I22" s="3"/>
      <c r="L22" s="2">
        <f t="shared" si="2"/>
        <v>0</v>
      </c>
      <c r="N22" s="2"/>
    </row>
    <row r="23" spans="1:14" hidden="1" x14ac:dyDescent="0.2">
      <c r="A23" s="4"/>
      <c r="B23" s="4"/>
      <c r="C23" s="4"/>
      <c r="D23" s="4"/>
      <c r="E23" s="3"/>
      <c r="F23" s="3"/>
      <c r="G23" s="3"/>
      <c r="H23" s="3"/>
      <c r="I23" s="3"/>
      <c r="L23" s="2">
        <f t="shared" si="2"/>
        <v>0</v>
      </c>
    </row>
    <row r="24" spans="1:14" x14ac:dyDescent="0.2">
      <c r="A24" s="29" t="s">
        <v>21</v>
      </c>
      <c r="B24" s="30"/>
      <c r="C24" s="31"/>
      <c r="D24" s="5"/>
      <c r="E24" s="6">
        <f>E11+E13+E16</f>
        <v>1985050</v>
      </c>
      <c r="F24" s="6">
        <f t="shared" ref="F24:H24" si="3">F11+F13+F16</f>
        <v>2005050</v>
      </c>
      <c r="G24" s="6">
        <f t="shared" si="3"/>
        <v>1985050</v>
      </c>
      <c r="H24" s="6">
        <f t="shared" si="3"/>
        <v>1985150</v>
      </c>
      <c r="I24" s="6">
        <f>I11+I13+I16</f>
        <v>7960300</v>
      </c>
      <c r="J24" s="6">
        <f t="shared" ref="J24:M24" si="4">J11+J13+J16</f>
        <v>0</v>
      </c>
      <c r="K24" s="6">
        <f t="shared" si="4"/>
        <v>0</v>
      </c>
      <c r="L24" s="6">
        <f t="shared" si="4"/>
        <v>8109700</v>
      </c>
      <c r="M24" s="6">
        <f t="shared" si="4"/>
        <v>4027300</v>
      </c>
    </row>
    <row r="25" spans="1:14" ht="3" customHeight="1" x14ac:dyDescent="0.2"/>
    <row r="26" spans="1:14" x14ac:dyDescent="0.2">
      <c r="A26" s="11"/>
      <c r="B26" s="11"/>
      <c r="C26" s="11"/>
      <c r="D26" s="11"/>
      <c r="I26" s="2"/>
      <c r="L26" s="2"/>
      <c r="N26" s="2"/>
    </row>
    <row r="27" spans="1:14" ht="12" customHeight="1" x14ac:dyDescent="0.2">
      <c r="A27" s="7"/>
      <c r="L27" s="2"/>
    </row>
    <row r="28" spans="1:14" hidden="1" x14ac:dyDescent="0.2">
      <c r="A28" s="7"/>
    </row>
    <row r="29" spans="1:14" x14ac:dyDescent="0.2">
      <c r="A29" s="32" t="s">
        <v>28</v>
      </c>
      <c r="B29" s="33"/>
      <c r="C29" s="33"/>
      <c r="D29" s="33"/>
      <c r="E29" s="33"/>
      <c r="F29" s="33"/>
      <c r="G29" t="s">
        <v>12</v>
      </c>
      <c r="I29" s="2">
        <f>I24-I9-I10</f>
        <v>1038600</v>
      </c>
      <c r="J29" s="2">
        <f t="shared" ref="J29:L29" si="5">J24-J9-J10</f>
        <v>0</v>
      </c>
      <c r="K29" s="2">
        <f t="shared" si="5"/>
        <v>0</v>
      </c>
      <c r="L29" s="2">
        <f t="shared" si="5"/>
        <v>1188000</v>
      </c>
      <c r="M29" s="2"/>
    </row>
    <row r="30" spans="1:14" x14ac:dyDescent="0.2">
      <c r="A30" s="32" t="s">
        <v>27</v>
      </c>
      <c r="B30" s="33"/>
      <c r="C30" s="33"/>
      <c r="D30" s="33"/>
      <c r="E30" s="33"/>
      <c r="F30" s="33"/>
      <c r="I30" s="2">
        <f>I29-I16</f>
        <v>517900</v>
      </c>
      <c r="J30" s="2">
        <f t="shared" ref="J30:L30" si="6">J29-J16</f>
        <v>0</v>
      </c>
      <c r="K30" s="2">
        <f t="shared" si="6"/>
        <v>0</v>
      </c>
      <c r="L30" s="2">
        <f t="shared" si="6"/>
        <v>522300</v>
      </c>
    </row>
    <row r="31" spans="1:14" ht="6" customHeight="1" x14ac:dyDescent="0.2">
      <c r="C31" s="33"/>
      <c r="D31" s="33"/>
      <c r="E31" s="33"/>
      <c r="F31" s="33"/>
      <c r="I31" s="2"/>
      <c r="J31" s="2"/>
      <c r="K31" s="2"/>
      <c r="L31" s="2"/>
    </row>
    <row r="32" spans="1:14" hidden="1" x14ac:dyDescent="0.2"/>
    <row r="33" spans="1:13" hidden="1" x14ac:dyDescent="0.2">
      <c r="I33" s="2"/>
      <c r="J33" s="2"/>
      <c r="K33" s="2"/>
      <c r="L33" s="2"/>
    </row>
    <row r="34" spans="1:13" x14ac:dyDescent="0.2">
      <c r="A34" t="s">
        <v>13</v>
      </c>
      <c r="G34" s="7" t="s">
        <v>14</v>
      </c>
      <c r="I34" s="2">
        <f>I7</f>
        <v>0</v>
      </c>
      <c r="J34" s="2">
        <f>J7</f>
        <v>0</v>
      </c>
      <c r="K34" s="2">
        <f>K7</f>
        <v>0</v>
      </c>
      <c r="L34" s="2">
        <f>L7</f>
        <v>0</v>
      </c>
    </row>
    <row r="35" spans="1:13" ht="6" customHeight="1" x14ac:dyDescent="0.2"/>
    <row r="36" spans="1:13" hidden="1" x14ac:dyDescent="0.2">
      <c r="A36" s="41"/>
      <c r="B36" s="41"/>
      <c r="C36" s="41"/>
      <c r="D36" s="41"/>
      <c r="E36" s="41"/>
      <c r="F36" s="41"/>
    </row>
    <row r="37" spans="1:13" x14ac:dyDescent="0.2">
      <c r="I37" s="2"/>
      <c r="J37" s="2"/>
      <c r="K37" s="2"/>
      <c r="L37" s="2"/>
    </row>
    <row r="38" spans="1:13" x14ac:dyDescent="0.2">
      <c r="A38" s="7"/>
      <c r="D38" s="7" t="s">
        <v>18</v>
      </c>
      <c r="F38" s="7" t="s">
        <v>11</v>
      </c>
      <c r="I38" t="s">
        <v>33</v>
      </c>
      <c r="J38" s="15" t="s">
        <v>30</v>
      </c>
      <c r="K38" s="2"/>
      <c r="L38" s="2"/>
      <c r="M38" s="2"/>
    </row>
    <row r="39" spans="1:13" ht="31.5" x14ac:dyDescent="0.2">
      <c r="A39" s="1" t="s">
        <v>0</v>
      </c>
      <c r="B39" s="1" t="s">
        <v>1</v>
      </c>
      <c r="C39" s="1" t="s">
        <v>2</v>
      </c>
      <c r="D39" s="1"/>
      <c r="E39" s="1" t="s">
        <v>3</v>
      </c>
      <c r="F39" s="1" t="s">
        <v>4</v>
      </c>
      <c r="G39" s="1" t="s">
        <v>5</v>
      </c>
      <c r="H39" s="1" t="s">
        <v>6</v>
      </c>
      <c r="I39" s="1" t="s">
        <v>7</v>
      </c>
      <c r="J39" s="25" t="s">
        <v>34</v>
      </c>
      <c r="K39" s="12" t="s">
        <v>35</v>
      </c>
      <c r="L39" s="10" t="s">
        <v>36</v>
      </c>
    </row>
    <row r="40" spans="1:13" x14ac:dyDescent="0.2">
      <c r="A40" s="42"/>
      <c r="B40" s="43"/>
      <c r="C40" s="43"/>
      <c r="D40" s="44"/>
      <c r="E40" s="3"/>
      <c r="F40" s="3"/>
      <c r="G40" s="3"/>
      <c r="H40" s="3"/>
      <c r="I40" s="3"/>
      <c r="J40" s="13"/>
      <c r="K40" s="27"/>
    </row>
    <row r="41" spans="1:13" ht="12.75" customHeight="1" x14ac:dyDescent="0.2">
      <c r="A41" s="45" t="s">
        <v>9</v>
      </c>
      <c r="B41" s="46"/>
      <c r="C41" s="46"/>
      <c r="D41" s="47"/>
      <c r="E41" s="3">
        <v>3600</v>
      </c>
      <c r="F41" s="3">
        <v>3600</v>
      </c>
      <c r="G41" s="3">
        <v>3600</v>
      </c>
      <c r="H41" s="3">
        <v>3700</v>
      </c>
      <c r="I41" s="3">
        <f>E41+F41+G41+H41</f>
        <v>14500</v>
      </c>
      <c r="J41" s="13">
        <v>1300</v>
      </c>
      <c r="K41" s="27"/>
      <c r="L41" s="2">
        <f>J41-K41</f>
        <v>1300</v>
      </c>
      <c r="M41" s="2"/>
    </row>
    <row r="42" spans="1:13" x14ac:dyDescent="0.2">
      <c r="A42" s="14"/>
      <c r="B42" s="37"/>
      <c r="C42" s="38"/>
      <c r="D42" s="39"/>
      <c r="E42" s="3"/>
      <c r="F42" s="3"/>
      <c r="G42" s="3"/>
      <c r="H42" s="3"/>
      <c r="I42" s="3"/>
      <c r="J42" s="13"/>
      <c r="K42" s="27"/>
      <c r="L42" s="2">
        <f t="shared" ref="L42:L54" si="7">J42-K42</f>
        <v>0</v>
      </c>
    </row>
    <row r="43" spans="1:13" ht="12.75" customHeight="1" x14ac:dyDescent="0.2">
      <c r="A43" s="37" t="s">
        <v>10</v>
      </c>
      <c r="B43" s="38"/>
      <c r="C43" s="38"/>
      <c r="D43" s="39"/>
      <c r="E43" s="3"/>
      <c r="F43" s="3">
        <v>20000</v>
      </c>
      <c r="G43" s="3"/>
      <c r="H43" s="3"/>
      <c r="I43" s="3">
        <f t="shared" ref="I43" si="8">E43+F43+G43+H43</f>
        <v>20000</v>
      </c>
      <c r="J43" s="13">
        <v>0</v>
      </c>
      <c r="K43" s="27"/>
      <c r="L43" s="2">
        <f t="shared" si="7"/>
        <v>0</v>
      </c>
    </row>
    <row r="44" spans="1:13" ht="12.75" customHeight="1" x14ac:dyDescent="0.2">
      <c r="A44" s="34" t="s">
        <v>23</v>
      </c>
      <c r="B44" s="35"/>
      <c r="C44" s="35"/>
      <c r="D44" s="36"/>
      <c r="E44" s="3"/>
      <c r="F44" s="3"/>
      <c r="G44" s="3"/>
      <c r="H44" s="3"/>
      <c r="I44" s="3">
        <f>E44+F44+G44+H44</f>
        <v>0</v>
      </c>
      <c r="J44" s="2"/>
      <c r="K44" s="27"/>
      <c r="L44" s="2">
        <f t="shared" si="7"/>
        <v>0</v>
      </c>
    </row>
    <row r="45" spans="1:13" ht="12.75" customHeight="1" x14ac:dyDescent="0.2">
      <c r="A45" s="34" t="s">
        <v>29</v>
      </c>
      <c r="B45" s="35"/>
      <c r="C45" s="35"/>
      <c r="D45" s="22"/>
      <c r="E45" s="3"/>
      <c r="F45" s="3"/>
      <c r="G45" s="3"/>
      <c r="H45" s="3"/>
      <c r="I45" s="3">
        <f>G45</f>
        <v>0</v>
      </c>
      <c r="J45" s="2"/>
      <c r="K45" s="27"/>
      <c r="L45" s="2">
        <f t="shared" si="7"/>
        <v>0</v>
      </c>
    </row>
    <row r="46" spans="1:13" ht="12.75" customHeight="1" x14ac:dyDescent="0.2">
      <c r="A46" s="37" t="s">
        <v>20</v>
      </c>
      <c r="B46" s="38"/>
      <c r="C46" s="38"/>
      <c r="D46" s="39"/>
      <c r="E46" s="3">
        <v>1730425</v>
      </c>
      <c r="F46" s="3">
        <v>1730425</v>
      </c>
      <c r="G46" s="3">
        <v>1730425</v>
      </c>
      <c r="H46" s="3">
        <v>1730425</v>
      </c>
      <c r="I46" s="3">
        <f t="shared" ref="I46" si="9">E46+F46+G46+H46</f>
        <v>6921700</v>
      </c>
      <c r="J46" s="9"/>
      <c r="K46" s="27"/>
      <c r="L46" s="2">
        <f t="shared" si="7"/>
        <v>0</v>
      </c>
    </row>
    <row r="47" spans="1:13" ht="12.75" customHeight="1" x14ac:dyDescent="0.2">
      <c r="A47" s="34" t="s">
        <v>26</v>
      </c>
      <c r="B47" s="35"/>
      <c r="C47" s="35"/>
      <c r="D47" s="16"/>
      <c r="E47" s="17"/>
      <c r="F47" s="17"/>
      <c r="G47" s="17"/>
      <c r="H47" s="17"/>
      <c r="I47" s="17">
        <f>F47+G47+H47</f>
        <v>0</v>
      </c>
      <c r="J47" s="9"/>
      <c r="K47" s="27"/>
      <c r="L47" s="2">
        <f t="shared" si="7"/>
        <v>0</v>
      </c>
    </row>
    <row r="48" spans="1:13" x14ac:dyDescent="0.2">
      <c r="A48" s="34" t="s">
        <v>12</v>
      </c>
      <c r="B48" s="35"/>
      <c r="C48" s="36"/>
      <c r="E48" s="2">
        <f>E41+E43+E46+E44</f>
        <v>1734025</v>
      </c>
      <c r="F48" s="2">
        <f>F41+F43+F46+F44+F47</f>
        <v>1754025</v>
      </c>
      <c r="G48" s="2">
        <f>G41+G43+G46+G44</f>
        <v>1734025</v>
      </c>
      <c r="H48" s="2">
        <f>H41+H43+H46+H44</f>
        <v>1734125</v>
      </c>
      <c r="I48" s="2">
        <f>I41+I43+I44+I45+I46+I47</f>
        <v>6956200</v>
      </c>
      <c r="J48" s="2">
        <f t="shared" ref="J48" si="10">J41+J43+J44+J45+J46+J47</f>
        <v>1300</v>
      </c>
      <c r="K48" s="27"/>
      <c r="L48" s="2">
        <f t="shared" si="7"/>
        <v>1300</v>
      </c>
    </row>
    <row r="49" spans="1:12" x14ac:dyDescent="0.2">
      <c r="A49" s="37"/>
      <c r="B49" s="38"/>
      <c r="C49" s="38"/>
      <c r="D49" s="39"/>
      <c r="E49" s="3"/>
      <c r="F49" s="3"/>
      <c r="G49" s="3"/>
      <c r="H49" s="3"/>
      <c r="I49" s="3"/>
      <c r="J49" s="9"/>
      <c r="K49" s="27"/>
      <c r="L49" s="2">
        <f t="shared" si="7"/>
        <v>0</v>
      </c>
    </row>
    <row r="50" spans="1:12" x14ac:dyDescent="0.2">
      <c r="A50" s="37" t="s">
        <v>22</v>
      </c>
      <c r="B50" s="38"/>
      <c r="C50" s="38"/>
      <c r="D50" s="39"/>
      <c r="E50" s="3">
        <v>120850</v>
      </c>
      <c r="F50" s="3">
        <v>120850</v>
      </c>
      <c r="G50" s="3">
        <v>120850</v>
      </c>
      <c r="H50" s="3">
        <v>120850</v>
      </c>
      <c r="I50" s="3">
        <f>E50+F50+G50+H50</f>
        <v>483400</v>
      </c>
      <c r="J50" s="9">
        <v>40335</v>
      </c>
      <c r="K50" s="27">
        <v>11300</v>
      </c>
      <c r="L50" s="2">
        <f t="shared" si="7"/>
        <v>29035</v>
      </c>
    </row>
    <row r="51" spans="1:12" x14ac:dyDescent="0.2">
      <c r="J51" s="7"/>
      <c r="K51" s="27"/>
      <c r="L51" s="2">
        <f t="shared" si="7"/>
        <v>0</v>
      </c>
    </row>
    <row r="52" spans="1:12" x14ac:dyDescent="0.2">
      <c r="D52" s="4" t="s">
        <v>8</v>
      </c>
      <c r="E52" s="3"/>
      <c r="F52" s="3"/>
      <c r="G52" s="3"/>
      <c r="H52" s="3"/>
      <c r="I52" s="3"/>
      <c r="K52" s="27"/>
      <c r="L52" s="2">
        <f t="shared" si="7"/>
        <v>0</v>
      </c>
    </row>
    <row r="53" spans="1:12" x14ac:dyDescent="0.2">
      <c r="A53" s="37" t="s">
        <v>19</v>
      </c>
      <c r="B53" s="38"/>
      <c r="C53" s="38"/>
      <c r="D53" s="39"/>
      <c r="E53" s="3">
        <v>130175</v>
      </c>
      <c r="F53" s="3">
        <v>130175</v>
      </c>
      <c r="G53" s="3">
        <v>130175</v>
      </c>
      <c r="H53" s="3">
        <v>130175</v>
      </c>
      <c r="I53" s="3">
        <f>E53+F53+G53+H53</f>
        <v>520700</v>
      </c>
      <c r="J53" s="9">
        <v>433392</v>
      </c>
      <c r="K53" s="27">
        <v>433392</v>
      </c>
      <c r="L53" s="2">
        <f t="shared" si="7"/>
        <v>0</v>
      </c>
    </row>
    <row r="54" spans="1:12" x14ac:dyDescent="0.2">
      <c r="A54" s="29" t="s">
        <v>21</v>
      </c>
      <c r="B54" s="30"/>
      <c r="C54" s="31"/>
      <c r="D54" s="5"/>
      <c r="E54" s="6">
        <f t="shared" ref="E54:J54" si="11">E48+E50+E53</f>
        <v>1985050</v>
      </c>
      <c r="F54" s="6">
        <f t="shared" si="11"/>
        <v>2005050</v>
      </c>
      <c r="G54" s="6">
        <f t="shared" si="11"/>
        <v>1985050</v>
      </c>
      <c r="H54" s="6">
        <f t="shared" si="11"/>
        <v>1985150</v>
      </c>
      <c r="I54" s="6">
        <f t="shared" si="11"/>
        <v>7960300</v>
      </c>
      <c r="J54" s="26">
        <f t="shared" si="11"/>
        <v>475027</v>
      </c>
      <c r="K54" s="28">
        <f>K50+K53</f>
        <v>444692</v>
      </c>
      <c r="L54" s="2">
        <f t="shared" si="7"/>
        <v>30335</v>
      </c>
    </row>
    <row r="55" spans="1:12" x14ac:dyDescent="0.2">
      <c r="A55" s="32" t="s">
        <v>28</v>
      </c>
      <c r="B55" s="33"/>
      <c r="C55" s="33"/>
      <c r="D55" s="33"/>
      <c r="E55" s="33"/>
      <c r="F55" s="33"/>
      <c r="G55" t="s">
        <v>12</v>
      </c>
      <c r="I55" s="2">
        <f>I54-I46-I47</f>
        <v>1038600</v>
      </c>
      <c r="J55" s="2">
        <f>J54-J46-J47</f>
        <v>475027</v>
      </c>
    </row>
    <row r="56" spans="1:12" x14ac:dyDescent="0.2">
      <c r="A56" s="32" t="s">
        <v>27</v>
      </c>
      <c r="B56" s="33"/>
      <c r="C56" s="33"/>
      <c r="D56" s="33"/>
      <c r="E56" s="33"/>
      <c r="F56" s="33"/>
      <c r="I56" s="2">
        <f>I55-I53</f>
        <v>517900</v>
      </c>
      <c r="J56" s="2">
        <f>J55-J53</f>
        <v>41635</v>
      </c>
    </row>
    <row r="57" spans="1:12" x14ac:dyDescent="0.2">
      <c r="C57" s="33"/>
      <c r="D57" s="33"/>
      <c r="E57" s="33"/>
      <c r="F57" s="33"/>
      <c r="I57" s="2"/>
      <c r="J57" s="2"/>
    </row>
    <row r="59" spans="1:12" x14ac:dyDescent="0.2">
      <c r="I59" s="2"/>
      <c r="J59" s="2"/>
    </row>
    <row r="60" spans="1:12" x14ac:dyDescent="0.2">
      <c r="A60" t="s">
        <v>13</v>
      </c>
      <c r="G60" s="7" t="s">
        <v>14</v>
      </c>
      <c r="I60" s="2">
        <f>I44</f>
        <v>0</v>
      </c>
      <c r="J60" s="2">
        <f>J44</f>
        <v>0</v>
      </c>
    </row>
    <row r="62" spans="1:12" x14ac:dyDescent="0.2">
      <c r="B62" t="s">
        <v>15</v>
      </c>
      <c r="D62" s="33">
        <v>485527.4</v>
      </c>
      <c r="E62" s="33"/>
      <c r="F62" s="2"/>
      <c r="G62" s="2">
        <f>D62+F62</f>
        <v>485527.4</v>
      </c>
      <c r="I62" s="2"/>
    </row>
    <row r="63" spans="1:12" x14ac:dyDescent="0.2">
      <c r="D63" s="33"/>
      <c r="E63" s="33"/>
      <c r="H63" s="2"/>
    </row>
    <row r="64" spans="1:12" x14ac:dyDescent="0.2">
      <c r="A64" s="7" t="s">
        <v>24</v>
      </c>
      <c r="C64" t="s">
        <v>16</v>
      </c>
      <c r="D64" s="40">
        <f>I4+I13+I16</f>
        <v>1018600</v>
      </c>
      <c r="E64" s="33"/>
      <c r="F64" t="s">
        <v>17</v>
      </c>
      <c r="G64" s="2">
        <f>K4+K13+K16</f>
        <v>0</v>
      </c>
      <c r="I64" s="2"/>
      <c r="J64" s="2"/>
      <c r="K64" s="2"/>
      <c r="L64" s="2"/>
    </row>
    <row r="65" spans="1:11" x14ac:dyDescent="0.2">
      <c r="A65" s="7" t="s">
        <v>25</v>
      </c>
      <c r="B65" t="s">
        <v>17</v>
      </c>
      <c r="C65" s="2">
        <f>F67</f>
        <v>0</v>
      </c>
      <c r="E65">
        <v>2742209.74</v>
      </c>
      <c r="F65">
        <v>8520115</v>
      </c>
      <c r="J65" s="2">
        <f>C65+E65+F65</f>
        <v>11262324.74</v>
      </c>
    </row>
    <row r="66" spans="1:11" x14ac:dyDescent="0.2">
      <c r="A66">
        <v>10100</v>
      </c>
      <c r="B66" t="s">
        <v>16</v>
      </c>
      <c r="C66" s="2">
        <f>C67</f>
        <v>520700</v>
      </c>
      <c r="E66">
        <v>4160147.42</v>
      </c>
      <c r="F66">
        <f>12385000+130920-107600-49400+300000</f>
        <v>12658920</v>
      </c>
      <c r="J66" s="2">
        <f>C66+E66+F66</f>
        <v>17339767.420000002</v>
      </c>
      <c r="K66" s="2"/>
    </row>
    <row r="67" spans="1:11" x14ac:dyDescent="0.2">
      <c r="A67">
        <v>10102</v>
      </c>
      <c r="B67" t="s">
        <v>16</v>
      </c>
      <c r="C67" s="2">
        <f>I16</f>
        <v>520700</v>
      </c>
      <c r="E67" t="s">
        <v>17</v>
      </c>
      <c r="F67" s="2">
        <f>K16</f>
        <v>0</v>
      </c>
    </row>
  </sheetData>
  <mergeCells count="41">
    <mergeCell ref="D62:E62"/>
    <mergeCell ref="C31:F31"/>
    <mergeCell ref="A18:D18"/>
    <mergeCell ref="A7:D7"/>
    <mergeCell ref="A19:D19"/>
    <mergeCell ref="A20:D20"/>
    <mergeCell ref="A10:C10"/>
    <mergeCell ref="A30:F30"/>
    <mergeCell ref="A8:C8"/>
    <mergeCell ref="A40:D40"/>
    <mergeCell ref="A41:D41"/>
    <mergeCell ref="B42:D42"/>
    <mergeCell ref="A43:D43"/>
    <mergeCell ref="A44:D44"/>
    <mergeCell ref="A45:C45"/>
    <mergeCell ref="A46:D46"/>
    <mergeCell ref="D64:E64"/>
    <mergeCell ref="A36:F36"/>
    <mergeCell ref="A3:D3"/>
    <mergeCell ref="A21:D21"/>
    <mergeCell ref="A6:D6"/>
    <mergeCell ref="A9:D9"/>
    <mergeCell ref="A4:D4"/>
    <mergeCell ref="B5:D5"/>
    <mergeCell ref="A11:C11"/>
    <mergeCell ref="A17:C17"/>
    <mergeCell ref="A29:F29"/>
    <mergeCell ref="A24:C24"/>
    <mergeCell ref="A12:D12"/>
    <mergeCell ref="A16:D16"/>
    <mergeCell ref="A13:D13"/>
    <mergeCell ref="D63:E63"/>
    <mergeCell ref="A54:C54"/>
    <mergeCell ref="A55:F55"/>
    <mergeCell ref="A56:F56"/>
    <mergeCell ref="C57:F57"/>
    <mergeCell ref="A47:C47"/>
    <mergeCell ref="A48:C48"/>
    <mergeCell ref="A49:D49"/>
    <mergeCell ref="A50:D50"/>
    <mergeCell ref="A53:D53"/>
  </mergeCells>
  <pageMargins left="0.70866141732283472" right="0.11811023622047245" top="0.35433070866141736" bottom="0.19685039370078741" header="0.11811023622047245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кр.доходы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Arseniy Gshyan</dc:creator>
  <cp:lastModifiedBy>User</cp:lastModifiedBy>
  <cp:lastPrinted>2015-02-03T08:07:27Z</cp:lastPrinted>
  <dcterms:created xsi:type="dcterms:W3CDTF">2002-03-11T10:22:12Z</dcterms:created>
  <dcterms:modified xsi:type="dcterms:W3CDTF">2015-02-04T04:18:52Z</dcterms:modified>
</cp:coreProperties>
</file>