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30" yWindow="495" windowWidth="15450" windowHeight="10080"/>
  </bookViews>
  <sheets>
    <sheet name="кр.доходы" sheetId="4" r:id="rId1"/>
  </sheets>
  <calcPr calcId="145621"/>
</workbook>
</file>

<file path=xl/calcChain.xml><?xml version="1.0" encoding="utf-8"?>
<calcChain xmlns="http://schemas.openxmlformats.org/spreadsheetml/2006/main">
  <c r="C58" i="4" l="1"/>
  <c r="F59" i="4"/>
  <c r="J54" i="4"/>
  <c r="L54" i="4"/>
  <c r="M54" i="4"/>
  <c r="N54" i="4"/>
  <c r="J53" i="4"/>
  <c r="L53" i="4"/>
  <c r="J45" i="4"/>
  <c r="L45" i="4"/>
  <c r="M45" i="4"/>
  <c r="I45" i="4"/>
  <c r="I53" i="4"/>
  <c r="G25" i="4"/>
  <c r="H25" i="4"/>
  <c r="I26" i="4" l="1"/>
  <c r="F27" i="4" l="1"/>
  <c r="J27" i="4"/>
  <c r="J32" i="4"/>
  <c r="J29" i="4"/>
  <c r="J21" i="4"/>
  <c r="J50" i="4" l="1"/>
  <c r="L50" i="4"/>
  <c r="N40" i="4"/>
  <c r="K40" i="4"/>
  <c r="J40" i="4"/>
  <c r="G27" i="4"/>
  <c r="L27" i="4"/>
  <c r="E27" i="4"/>
  <c r="L32" i="4" l="1"/>
  <c r="I24" i="4"/>
  <c r="I50" i="4" s="1"/>
  <c r="F60" i="4" l="1"/>
  <c r="J58" i="4" s="1"/>
  <c r="G57" i="4"/>
  <c r="L40" i="4"/>
  <c r="L46" i="4" s="1"/>
  <c r="H27" i="4"/>
  <c r="M22" i="4" l="1"/>
  <c r="M23" i="4"/>
  <c r="M25" i="4"/>
  <c r="M28" i="4"/>
  <c r="M29" i="4"/>
  <c r="F55" i="4" s="1"/>
  <c r="M24" i="4"/>
  <c r="M50" i="4" s="1"/>
  <c r="M31" i="4"/>
  <c r="M32" i="4"/>
  <c r="M33" i="4"/>
  <c r="M34" i="4"/>
  <c r="M35" i="4"/>
  <c r="M36" i="4"/>
  <c r="M37" i="4"/>
  <c r="M38" i="4"/>
  <c r="M39" i="4"/>
  <c r="H40" i="4" l="1"/>
  <c r="E40" i="4"/>
  <c r="G40" i="4"/>
  <c r="F40" i="4"/>
  <c r="I29" i="4"/>
  <c r="I25" i="4"/>
  <c r="I27" i="4" s="1"/>
  <c r="I32" i="4"/>
  <c r="I23" i="4"/>
  <c r="I21" i="4"/>
  <c r="D57" i="4" s="1"/>
  <c r="F10" i="4"/>
  <c r="F16" i="4" s="1"/>
  <c r="G10" i="4"/>
  <c r="G16" i="4" s="1"/>
  <c r="H10" i="4"/>
  <c r="H16" i="4" s="1"/>
  <c r="E10" i="4"/>
  <c r="E16" i="4" s="1"/>
  <c r="I12" i="4"/>
  <c r="C60" i="4" l="1"/>
  <c r="C59" i="4" s="1"/>
  <c r="I54" i="4"/>
  <c r="I40" i="4"/>
  <c r="J59" i="4"/>
  <c r="G56" i="4"/>
  <c r="G55" i="4" l="1"/>
  <c r="I55" i="4" s="1"/>
  <c r="M21" i="4" l="1"/>
  <c r="M20" i="4"/>
  <c r="M27" i="4" l="1"/>
  <c r="M40" i="4" s="1"/>
  <c r="I7" i="4"/>
  <c r="I8" i="4"/>
  <c r="I9" i="4"/>
  <c r="I5" i="4"/>
  <c r="I10" i="4" l="1"/>
  <c r="I16" i="4" s="1"/>
</calcChain>
</file>

<file path=xl/sharedStrings.xml><?xml version="1.0" encoding="utf-8"?>
<sst xmlns="http://schemas.openxmlformats.org/spreadsheetml/2006/main" count="62" uniqueCount="44">
  <si>
    <t>Единица измерения руб.</t>
  </si>
  <si>
    <t>Гл. администратор</t>
  </si>
  <si>
    <t>КВД</t>
  </si>
  <si>
    <t>КОСГУ</t>
  </si>
  <si>
    <t>Доп. КД</t>
  </si>
  <si>
    <t>КП - доходы всего 1кв</t>
  </si>
  <si>
    <t>КП - доходы всего 2кв</t>
  </si>
  <si>
    <t>КП - доходы всего 3кв</t>
  </si>
  <si>
    <t>КП - доходы всего 4кв</t>
  </si>
  <si>
    <t>КП - доходы год</t>
  </si>
  <si>
    <t>0</t>
  </si>
  <si>
    <t>Административ.комиссия</t>
  </si>
  <si>
    <t>аккарицидная обработка</t>
  </si>
  <si>
    <t xml:space="preserve">Роспись доходов </t>
  </si>
  <si>
    <t>Уточненный план</t>
  </si>
  <si>
    <t>Межбюджетные трансферты</t>
  </si>
  <si>
    <t>к.расход</t>
  </si>
  <si>
    <t>Остаток на счете</t>
  </si>
  <si>
    <t>в pl стр.11</t>
  </si>
  <si>
    <t>Итого</t>
  </si>
  <si>
    <t xml:space="preserve">Всего краевых </t>
  </si>
  <si>
    <t>Целевые по ДК в рт</t>
  </si>
  <si>
    <t>без Центра занятости</t>
  </si>
  <si>
    <t>в р  стр.14а</t>
  </si>
  <si>
    <t>в р стр 27</t>
  </si>
  <si>
    <t>Остатки  на счете</t>
  </si>
  <si>
    <t>Итого в целевые отчет</t>
  </si>
  <si>
    <t>план</t>
  </si>
  <si>
    <t>факт</t>
  </si>
  <si>
    <t>на 01.11.2013г.</t>
  </si>
  <si>
    <t>на  2014 г.</t>
  </si>
  <si>
    <t>На выравние  бюджетной обеспеченности</t>
  </si>
  <si>
    <t>На обеспечение сбалансированности бюджетов</t>
  </si>
  <si>
    <t>Наименование</t>
  </si>
  <si>
    <t>Всего</t>
  </si>
  <si>
    <t>Осуществление полномочий по первич.воинскому учету</t>
  </si>
  <si>
    <t>Поступило 2014</t>
  </si>
  <si>
    <t xml:space="preserve">без районного </t>
  </si>
  <si>
    <t>МРОТ для ДК</t>
  </si>
  <si>
    <t>собств расход</t>
  </si>
  <si>
    <t>в спр01000</t>
  </si>
  <si>
    <t>стр 10100</t>
  </si>
  <si>
    <t>01 07 2014</t>
  </si>
  <si>
    <t>общественные работы от ЦЗ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</si>
</sst>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 Narrow"/>
      <family val="2"/>
    </font>
    <font>
      <b/>
      <sz val="10"/>
      <name val="MS Sans Serif"/>
      <family val="2"/>
      <charset val="204"/>
    </font>
    <font>
      <b/>
      <sz val="10"/>
      <name val="Arial Narrow"/>
      <family val="2"/>
    </font>
    <font>
      <sz val="10"/>
      <name val="Arial"/>
      <family val="2"/>
      <charset val="204"/>
    </font>
    <font>
      <sz val="12"/>
      <name val="MS Sans Serif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3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right"/>
    </xf>
    <xf numFmtId="0" fontId="6" fillId="0" borderId="0" xfId="0" applyFont="1"/>
    <xf numFmtId="4" fontId="3" fillId="0" borderId="10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horizontal="right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49" fontId="2" fillId="0" borderId="1" xfId="0" applyNumberFormat="1" applyFont="1" applyFill="1" applyBorder="1" applyAlignment="1">
      <alignment horizontal="center" vertical="center" wrapText="1"/>
    </xf>
    <xf numFmtId="4" fontId="3" fillId="0" borderId="12" xfId="0" applyNumberFormat="1" applyFont="1" applyFill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right" vertical="center" wrapText="1"/>
    </xf>
    <xf numFmtId="14" fontId="6" fillId="0" borderId="0" xfId="0" applyNumberFormat="1" applyFont="1"/>
    <xf numFmtId="49" fontId="3" fillId="0" borderId="0" xfId="0" applyNumberFormat="1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49" fontId="3" fillId="0" borderId="7" xfId="0" applyNumberFormat="1" applyFont="1" applyBorder="1" applyAlignment="1">
      <alignment horizontal="right" vertical="center" wrapText="1"/>
    </xf>
    <xf numFmtId="49" fontId="3" fillId="0" borderId="8" xfId="0" applyNumberFormat="1" applyFont="1" applyBorder="1" applyAlignment="1">
      <alignment horizontal="right" vertical="center" wrapText="1"/>
    </xf>
    <xf numFmtId="49" fontId="3" fillId="0" borderId="9" xfId="0" applyNumberFormat="1" applyFont="1" applyBorder="1" applyAlignment="1">
      <alignment horizontal="right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right"/>
    </xf>
    <xf numFmtId="49" fontId="3" fillId="0" borderId="4" xfId="0" applyNumberFormat="1" applyFont="1" applyBorder="1" applyAlignment="1">
      <alignment horizontal="right" vertical="center" wrapText="1"/>
    </xf>
    <xf numFmtId="49" fontId="3" fillId="0" borderId="5" xfId="0" applyNumberFormat="1" applyFont="1" applyBorder="1" applyAlignment="1">
      <alignment horizontal="right" vertical="center" wrapText="1"/>
    </xf>
    <xf numFmtId="49" fontId="3" fillId="0" borderId="6" xfId="0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49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abSelected="1" topLeftCell="A19" workbookViewId="0">
      <selection activeCell="H65" sqref="H65"/>
    </sheetView>
  </sheetViews>
  <sheetFormatPr defaultRowHeight="12.75" x14ac:dyDescent="0.2"/>
  <cols>
    <col min="2" max="2" width="5.28515625" customWidth="1"/>
    <col min="3" max="3" width="12.28515625" customWidth="1"/>
    <col min="4" max="4" width="4.28515625" hidden="1" customWidth="1"/>
    <col min="5" max="5" width="11.85546875" customWidth="1"/>
    <col min="6" max="6" width="12.28515625" customWidth="1"/>
    <col min="7" max="7" width="11.7109375" bestFit="1" customWidth="1"/>
    <col min="8" max="8" width="12" customWidth="1"/>
    <col min="9" max="10" width="12.7109375" bestFit="1" customWidth="1"/>
    <col min="11" max="11" width="3.7109375" customWidth="1"/>
    <col min="12" max="12" width="12" customWidth="1"/>
    <col min="13" max="13" width="10.42578125" customWidth="1"/>
    <col min="14" max="14" width="10" customWidth="1"/>
    <col min="15" max="15" width="10.140625" bestFit="1" customWidth="1"/>
  </cols>
  <sheetData>
    <row r="1" spans="1:9" ht="15.75" x14ac:dyDescent="0.25">
      <c r="A1" s="39" t="s">
        <v>13</v>
      </c>
      <c r="B1" s="39"/>
      <c r="C1" s="39"/>
      <c r="D1" s="39"/>
      <c r="E1" s="39"/>
      <c r="F1" s="1"/>
      <c r="G1" s="1"/>
      <c r="H1" s="1"/>
      <c r="I1" s="1"/>
    </row>
    <row r="2" spans="1:9" ht="15.75" x14ac:dyDescent="0.25">
      <c r="A2" s="40" t="s">
        <v>30</v>
      </c>
      <c r="B2" s="40"/>
      <c r="C2" s="40"/>
      <c r="D2" s="40"/>
      <c r="E2" s="40"/>
      <c r="F2" s="1"/>
      <c r="G2" s="1"/>
      <c r="H2" s="1"/>
      <c r="I2" s="1"/>
    </row>
    <row r="3" spans="1:9" x14ac:dyDescent="0.2">
      <c r="A3" s="33" t="s">
        <v>0</v>
      </c>
      <c r="B3" s="33"/>
      <c r="C3" s="33"/>
      <c r="D3" s="33"/>
      <c r="E3" s="33"/>
      <c r="F3" s="33"/>
      <c r="G3" s="33"/>
      <c r="H3" s="33"/>
      <c r="I3" s="33"/>
    </row>
    <row r="4" spans="1:9" ht="31.5" x14ac:dyDescent="0.2">
      <c r="A4" s="30" t="s">
        <v>33</v>
      </c>
      <c r="B4" s="31"/>
      <c r="C4" s="32"/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</row>
    <row r="5" spans="1:9" x14ac:dyDescent="0.2">
      <c r="A5" s="34" t="s">
        <v>11</v>
      </c>
      <c r="B5" s="35"/>
      <c r="C5" s="35"/>
      <c r="D5" s="36"/>
      <c r="E5" s="4">
        <v>3700</v>
      </c>
      <c r="F5" s="4">
        <v>3700</v>
      </c>
      <c r="G5" s="4">
        <v>3700</v>
      </c>
      <c r="H5" s="4">
        <v>3700</v>
      </c>
      <c r="I5" s="4">
        <f>E5+F5+G5+H5</f>
        <v>14800</v>
      </c>
    </row>
    <row r="6" spans="1:9" x14ac:dyDescent="0.2">
      <c r="A6" s="15"/>
      <c r="B6" s="19"/>
      <c r="C6" s="20"/>
      <c r="D6" s="21"/>
      <c r="E6" s="4"/>
      <c r="F6" s="4"/>
      <c r="G6" s="4"/>
      <c r="H6" s="4"/>
      <c r="I6" s="4"/>
    </row>
    <row r="7" spans="1:9" ht="25.5" customHeight="1" x14ac:dyDescent="0.2">
      <c r="A7" s="19" t="s">
        <v>12</v>
      </c>
      <c r="B7" s="20"/>
      <c r="C7" s="20"/>
      <c r="D7" s="21"/>
      <c r="E7" s="4"/>
      <c r="F7" s="4">
        <v>9286</v>
      </c>
      <c r="G7" s="4"/>
      <c r="H7" s="4"/>
      <c r="I7" s="4">
        <f t="shared" ref="I7:I9" si="0">E7+F7+G7+H7</f>
        <v>9286</v>
      </c>
    </row>
    <row r="8" spans="1:9" ht="33.75" customHeight="1" x14ac:dyDescent="0.2">
      <c r="A8" s="19" t="s">
        <v>31</v>
      </c>
      <c r="B8" s="20"/>
      <c r="C8" s="20"/>
      <c r="D8" s="21"/>
      <c r="E8" s="4">
        <v>114500</v>
      </c>
      <c r="F8" s="4">
        <v>114500</v>
      </c>
      <c r="G8" s="4">
        <v>114500</v>
      </c>
      <c r="H8" s="4">
        <v>114500</v>
      </c>
      <c r="I8" s="4">
        <f t="shared" si="0"/>
        <v>458000</v>
      </c>
    </row>
    <row r="9" spans="1:9" ht="25.5" customHeight="1" x14ac:dyDescent="0.2">
      <c r="A9" s="19" t="s">
        <v>32</v>
      </c>
      <c r="B9" s="20"/>
      <c r="C9" s="20"/>
      <c r="D9" s="21"/>
      <c r="E9" s="4">
        <v>697914</v>
      </c>
      <c r="F9" s="4">
        <v>864084</v>
      </c>
      <c r="G9" s="4">
        <v>764382</v>
      </c>
      <c r="H9" s="4">
        <v>997020</v>
      </c>
      <c r="I9" s="4">
        <f t="shared" si="0"/>
        <v>3323400</v>
      </c>
    </row>
    <row r="10" spans="1:9" ht="30" customHeight="1" x14ac:dyDescent="0.2">
      <c r="A10" s="22" t="s">
        <v>19</v>
      </c>
      <c r="B10" s="23"/>
      <c r="C10" s="24"/>
      <c r="E10" s="3">
        <f>E5+E7+E8+E9</f>
        <v>816114</v>
      </c>
      <c r="F10" s="3">
        <f t="shared" ref="F10:I10" si="1">F5+F7+F8+F9</f>
        <v>991570</v>
      </c>
      <c r="G10" s="3">
        <f t="shared" si="1"/>
        <v>882582</v>
      </c>
      <c r="H10" s="3">
        <f t="shared" si="1"/>
        <v>1115220</v>
      </c>
      <c r="I10" s="3">
        <f t="shared" si="1"/>
        <v>3805486</v>
      </c>
    </row>
    <row r="11" spans="1:9" x14ac:dyDescent="0.2">
      <c r="A11" s="19"/>
      <c r="B11" s="20"/>
      <c r="C11" s="20"/>
      <c r="D11" s="21"/>
      <c r="E11" s="4"/>
      <c r="F11" s="4"/>
      <c r="G11" s="4"/>
      <c r="H11" s="4"/>
      <c r="I11" s="4"/>
    </row>
    <row r="12" spans="1:9" ht="32.25" customHeight="1" x14ac:dyDescent="0.2">
      <c r="A12" s="19" t="s">
        <v>35</v>
      </c>
      <c r="B12" s="20"/>
      <c r="C12" s="20"/>
      <c r="D12" s="21"/>
      <c r="E12" s="4">
        <v>116900</v>
      </c>
      <c r="F12" s="4">
        <v>116900</v>
      </c>
      <c r="G12" s="4">
        <v>116900</v>
      </c>
      <c r="H12" s="4">
        <v>116900</v>
      </c>
      <c r="I12" s="4">
        <f>E12+F12+G12+H12</f>
        <v>467600</v>
      </c>
    </row>
    <row r="13" spans="1:9" x14ac:dyDescent="0.2">
      <c r="A13" s="22"/>
      <c r="B13" s="23"/>
      <c r="C13" s="23"/>
      <c r="D13" s="24"/>
      <c r="E13" s="4"/>
      <c r="F13" s="4"/>
      <c r="G13" s="4"/>
      <c r="H13" s="4"/>
      <c r="I13" s="4"/>
    </row>
    <row r="14" spans="1:9" x14ac:dyDescent="0.2">
      <c r="D14" s="5" t="s">
        <v>10</v>
      </c>
      <c r="E14" s="4"/>
      <c r="F14" s="4"/>
      <c r="G14" s="4"/>
      <c r="H14" s="4"/>
      <c r="I14" s="4"/>
    </row>
    <row r="15" spans="1:9" x14ac:dyDescent="0.2">
      <c r="A15" s="5"/>
      <c r="B15" s="5"/>
      <c r="C15" s="5"/>
      <c r="D15" s="5"/>
      <c r="E15" s="4"/>
      <c r="F15" s="4"/>
      <c r="G15" s="4"/>
      <c r="H15" s="4"/>
      <c r="I15" s="4"/>
    </row>
    <row r="16" spans="1:9" x14ac:dyDescent="0.2">
      <c r="A16" s="25" t="s">
        <v>34</v>
      </c>
      <c r="B16" s="26"/>
      <c r="C16" s="27"/>
      <c r="D16" s="6"/>
      <c r="E16" s="7">
        <f>E10+E12</f>
        <v>933014</v>
      </c>
      <c r="F16" s="7">
        <f t="shared" ref="F16:I16" si="2">F10+F12</f>
        <v>1108470</v>
      </c>
      <c r="G16" s="7">
        <f t="shared" si="2"/>
        <v>999482</v>
      </c>
      <c r="H16" s="7">
        <f t="shared" si="2"/>
        <v>1232120</v>
      </c>
      <c r="I16" s="7">
        <f t="shared" si="2"/>
        <v>4273086</v>
      </c>
    </row>
    <row r="17" spans="1:15" x14ac:dyDescent="0.2">
      <c r="I17" s="3"/>
    </row>
    <row r="18" spans="1:15" x14ac:dyDescent="0.2">
      <c r="A18" s="8" t="s">
        <v>14</v>
      </c>
      <c r="D18" s="8" t="s">
        <v>29</v>
      </c>
      <c r="F18" s="8" t="s">
        <v>15</v>
      </c>
      <c r="I18" s="16" t="s">
        <v>42</v>
      </c>
    </row>
    <row r="19" spans="1:15" ht="31.5" x14ac:dyDescent="0.2">
      <c r="A19" s="2" t="s">
        <v>1</v>
      </c>
      <c r="B19" s="2" t="s">
        <v>2</v>
      </c>
      <c r="C19" s="2" t="s">
        <v>3</v>
      </c>
      <c r="D19" s="2"/>
      <c r="E19" s="2" t="s">
        <v>5</v>
      </c>
      <c r="F19" s="2" t="s">
        <v>6</v>
      </c>
      <c r="G19" s="2" t="s">
        <v>7</v>
      </c>
      <c r="H19" s="2" t="s">
        <v>8</v>
      </c>
      <c r="I19" s="2" t="s">
        <v>9</v>
      </c>
      <c r="J19" s="13" t="s">
        <v>36</v>
      </c>
      <c r="K19" s="11"/>
      <c r="L19" s="11" t="s">
        <v>16</v>
      </c>
      <c r="M19" s="11" t="s">
        <v>17</v>
      </c>
      <c r="N19" s="11" t="s">
        <v>39</v>
      </c>
    </row>
    <row r="20" spans="1:15" x14ac:dyDescent="0.2">
      <c r="A20" s="41"/>
      <c r="B20" s="42"/>
      <c r="C20" s="42"/>
      <c r="D20" s="43"/>
      <c r="E20" s="4"/>
      <c r="F20" s="4"/>
      <c r="G20" s="4"/>
      <c r="H20" s="4"/>
      <c r="I20" s="4"/>
      <c r="J20" s="9"/>
      <c r="K20" s="3"/>
      <c r="M20" s="3">
        <f>J20-L20</f>
        <v>0</v>
      </c>
      <c r="O20" s="3"/>
    </row>
    <row r="21" spans="1:15" ht="12.75" customHeight="1" x14ac:dyDescent="0.2">
      <c r="A21" s="34" t="s">
        <v>11</v>
      </c>
      <c r="B21" s="35"/>
      <c r="C21" s="35"/>
      <c r="D21" s="36"/>
      <c r="E21" s="4">
        <v>3700</v>
      </c>
      <c r="F21" s="4">
        <v>3700</v>
      </c>
      <c r="G21" s="4">
        <v>3700</v>
      </c>
      <c r="H21" s="4">
        <v>3700</v>
      </c>
      <c r="I21" s="4">
        <f>E21+F21+G21+H21</f>
        <v>14800</v>
      </c>
      <c r="J21">
        <f>4900+1200+1300</f>
        <v>7400</v>
      </c>
      <c r="K21" s="3"/>
      <c r="L21">
        <v>7400</v>
      </c>
      <c r="M21" s="3">
        <f t="shared" ref="M21:M39" si="3">J21-L21</f>
        <v>0</v>
      </c>
    </row>
    <row r="22" spans="1:15" ht="12.75" customHeight="1" x14ac:dyDescent="0.2">
      <c r="A22" s="15"/>
      <c r="B22" s="19"/>
      <c r="C22" s="20"/>
      <c r="D22" s="21"/>
      <c r="E22" s="4"/>
      <c r="F22" s="4"/>
      <c r="G22" s="4"/>
      <c r="H22" s="4"/>
      <c r="I22" s="4"/>
      <c r="J22" s="9"/>
      <c r="K22" s="3"/>
      <c r="M22" s="3">
        <f t="shared" si="3"/>
        <v>0</v>
      </c>
    </row>
    <row r="23" spans="1:15" ht="12.75" customHeight="1" x14ac:dyDescent="0.2">
      <c r="A23" s="19" t="s">
        <v>12</v>
      </c>
      <c r="B23" s="20"/>
      <c r="C23" s="20"/>
      <c r="D23" s="21"/>
      <c r="E23" s="4"/>
      <c r="F23" s="4">
        <v>9286</v>
      </c>
      <c r="G23" s="4"/>
      <c r="H23" s="4"/>
      <c r="I23" s="4">
        <f t="shared" ref="I23:I25" si="4">E23+F23+G23+H23</f>
        <v>9286</v>
      </c>
      <c r="J23" s="9">
        <v>0</v>
      </c>
      <c r="K23" s="3"/>
      <c r="L23" s="14">
        <v>0</v>
      </c>
      <c r="M23" s="3">
        <f t="shared" si="3"/>
        <v>0</v>
      </c>
      <c r="N23">
        <v>20000</v>
      </c>
    </row>
    <row r="24" spans="1:15" ht="16.5" customHeight="1" x14ac:dyDescent="0.2">
      <c r="A24" s="22" t="s">
        <v>38</v>
      </c>
      <c r="B24" s="23"/>
      <c r="C24" s="23"/>
      <c r="D24" s="24"/>
      <c r="E24" s="4">
        <v>43640</v>
      </c>
      <c r="F24" s="4">
        <v>43640</v>
      </c>
      <c r="G24" s="4">
        <v>43640</v>
      </c>
      <c r="H24" s="4"/>
      <c r="I24" s="4">
        <f>E24+F24+G24+H24</f>
        <v>130920</v>
      </c>
      <c r="J24" s="3">
        <v>87280</v>
      </c>
      <c r="K24" s="3"/>
      <c r="L24" s="10">
        <v>87280</v>
      </c>
      <c r="M24" s="3">
        <f>J24-L24</f>
        <v>0</v>
      </c>
      <c r="N24">
        <v>96542.64</v>
      </c>
    </row>
    <row r="25" spans="1:15" ht="30.75" customHeight="1" x14ac:dyDescent="0.2">
      <c r="A25" s="19" t="s">
        <v>32</v>
      </c>
      <c r="B25" s="20"/>
      <c r="C25" s="20"/>
      <c r="D25" s="21"/>
      <c r="E25" s="4">
        <v>0</v>
      </c>
      <c r="F25" s="4">
        <v>0</v>
      </c>
      <c r="G25" s="4">
        <f>764382-412500</f>
        <v>351882</v>
      </c>
      <c r="H25" s="4">
        <f>997020+697914+864084</f>
        <v>2559018</v>
      </c>
      <c r="I25" s="4">
        <f t="shared" si="4"/>
        <v>2910900</v>
      </c>
      <c r="J25" s="10">
        <v>0</v>
      </c>
      <c r="K25" s="3"/>
      <c r="L25" s="10"/>
      <c r="M25" s="3">
        <f t="shared" si="3"/>
        <v>0</v>
      </c>
    </row>
    <row r="26" spans="1:15" ht="30.75" customHeight="1" x14ac:dyDescent="0.2">
      <c r="A26" s="22" t="s">
        <v>43</v>
      </c>
      <c r="B26" s="23"/>
      <c r="C26" s="23"/>
      <c r="D26" s="17"/>
      <c r="E26" s="18"/>
      <c r="F26" s="18">
        <v>40000</v>
      </c>
      <c r="G26" s="18"/>
      <c r="H26" s="18"/>
      <c r="I26" s="18">
        <f>F26</f>
        <v>40000</v>
      </c>
      <c r="J26" s="10">
        <v>35439.040000000001</v>
      </c>
      <c r="K26" s="3"/>
      <c r="L26" s="10"/>
      <c r="M26" s="3"/>
    </row>
    <row r="27" spans="1:15" ht="18" customHeight="1" x14ac:dyDescent="0.2">
      <c r="A27" s="22" t="s">
        <v>19</v>
      </c>
      <c r="B27" s="23"/>
      <c r="C27" s="24"/>
      <c r="E27" s="3">
        <f>E21+E23+E25+E24</f>
        <v>47340</v>
      </c>
      <c r="F27" s="3">
        <f>F21+F23+F25+F24+F26</f>
        <v>96626</v>
      </c>
      <c r="G27" s="3">
        <f>G21+G23+G25+G24</f>
        <v>399222</v>
      </c>
      <c r="H27" s="3">
        <f>H21+H23+H25+H24</f>
        <v>2562718</v>
      </c>
      <c r="I27" s="3">
        <f>I21+I23+I25+I24+I26</f>
        <v>3105906</v>
      </c>
      <c r="J27" s="3">
        <f>J21+J23+J25+J24+J26</f>
        <v>130119.04000000001</v>
      </c>
      <c r="K27" s="3"/>
      <c r="L27" s="3">
        <f>L21+L23+L25+L24</f>
        <v>94680</v>
      </c>
      <c r="M27" s="3">
        <f>M21+M23+M25+M24</f>
        <v>0</v>
      </c>
      <c r="N27" s="3"/>
    </row>
    <row r="28" spans="1:15" ht="4.5" customHeight="1" x14ac:dyDescent="0.2">
      <c r="A28" s="19"/>
      <c r="B28" s="20"/>
      <c r="C28" s="20"/>
      <c r="D28" s="21"/>
      <c r="E28" s="4"/>
      <c r="F28" s="4"/>
      <c r="G28" s="4"/>
      <c r="H28" s="4"/>
      <c r="I28" s="4"/>
      <c r="J28" s="10"/>
      <c r="K28" s="3"/>
      <c r="L28" s="10">
        <v>0</v>
      </c>
      <c r="M28" s="3">
        <f t="shared" si="3"/>
        <v>0</v>
      </c>
    </row>
    <row r="29" spans="1:15" ht="33.75" customHeight="1" x14ac:dyDescent="0.2">
      <c r="A29" s="19" t="s">
        <v>35</v>
      </c>
      <c r="B29" s="20"/>
      <c r="C29" s="20"/>
      <c r="D29" s="21"/>
      <c r="E29" s="4">
        <v>116900</v>
      </c>
      <c r="F29" s="4">
        <v>116900</v>
      </c>
      <c r="G29" s="4">
        <v>116900</v>
      </c>
      <c r="H29" s="4">
        <v>116900</v>
      </c>
      <c r="I29" s="4">
        <f>E29+F29+G29+H29</f>
        <v>467600</v>
      </c>
      <c r="J29" s="10">
        <f>194832+38948</f>
        <v>233780</v>
      </c>
      <c r="K29" s="3"/>
      <c r="L29" s="10">
        <v>199008.79</v>
      </c>
      <c r="M29" s="3">
        <f t="shared" si="3"/>
        <v>34771.209999999992</v>
      </c>
    </row>
    <row r="30" spans="1:15" ht="17.25" customHeight="1" x14ac:dyDescent="0.2"/>
    <row r="31" spans="1:15" ht="13.5" hidden="1" customHeight="1" x14ac:dyDescent="0.2">
      <c r="D31" s="5" t="s">
        <v>10</v>
      </c>
      <c r="E31" s="4"/>
      <c r="F31" s="4"/>
      <c r="G31" s="4"/>
      <c r="H31" s="4"/>
      <c r="I31" s="4"/>
      <c r="K31" s="3"/>
      <c r="L31" s="10"/>
      <c r="M31" s="3">
        <f t="shared" si="3"/>
        <v>0</v>
      </c>
    </row>
    <row r="32" spans="1:15" ht="34.5" customHeight="1" x14ac:dyDescent="0.2">
      <c r="A32" s="19" t="s">
        <v>31</v>
      </c>
      <c r="B32" s="20"/>
      <c r="C32" s="20"/>
      <c r="D32" s="21"/>
      <c r="E32" s="4">
        <v>114500</v>
      </c>
      <c r="F32" s="4">
        <v>114500</v>
      </c>
      <c r="G32" s="4">
        <v>114500</v>
      </c>
      <c r="H32" s="4">
        <v>114500</v>
      </c>
      <c r="I32" s="4">
        <f>E32+F32+G32+H32</f>
        <v>458000</v>
      </c>
      <c r="J32" s="10">
        <f>190832+38168</f>
        <v>229000</v>
      </c>
      <c r="K32" s="10"/>
      <c r="L32" s="10">
        <f>J32</f>
        <v>229000</v>
      </c>
      <c r="M32" s="3">
        <f t="shared" si="3"/>
        <v>0</v>
      </c>
      <c r="N32" s="10"/>
    </row>
    <row r="33" spans="1:15" ht="0.75" customHeight="1" x14ac:dyDescent="0.2">
      <c r="A33" s="25"/>
      <c r="B33" s="26"/>
      <c r="C33" s="27"/>
      <c r="D33" s="6"/>
      <c r="E33" s="7"/>
      <c r="F33" s="7"/>
      <c r="G33" s="7"/>
      <c r="H33" s="7"/>
      <c r="I33" s="7"/>
      <c r="K33" s="3"/>
      <c r="M33" s="3">
        <f t="shared" si="3"/>
        <v>0</v>
      </c>
    </row>
    <row r="34" spans="1:15" ht="15" hidden="1" customHeight="1" x14ac:dyDescent="0.2">
      <c r="A34" s="22"/>
      <c r="B34" s="23"/>
      <c r="C34" s="23"/>
      <c r="D34" s="24"/>
      <c r="E34" s="4"/>
      <c r="F34" s="4"/>
      <c r="G34" s="4"/>
      <c r="H34" s="4"/>
      <c r="I34" s="4"/>
      <c r="K34" s="3"/>
      <c r="M34" s="3">
        <f t="shared" si="3"/>
        <v>0</v>
      </c>
    </row>
    <row r="35" spans="1:15" ht="12.75" hidden="1" customHeight="1" x14ac:dyDescent="0.2">
      <c r="A35" s="22"/>
      <c r="B35" s="23"/>
      <c r="C35" s="23"/>
      <c r="D35" s="24"/>
      <c r="E35" s="4"/>
      <c r="F35" s="4"/>
      <c r="G35" s="4"/>
      <c r="H35" s="4"/>
      <c r="I35" s="4"/>
      <c r="K35" s="3"/>
      <c r="M35" s="3">
        <f t="shared" si="3"/>
        <v>0</v>
      </c>
    </row>
    <row r="36" spans="1:15" ht="12" hidden="1" customHeight="1" x14ac:dyDescent="0.2">
      <c r="A36" s="22"/>
      <c r="B36" s="23"/>
      <c r="C36" s="23"/>
      <c r="D36" s="24"/>
      <c r="E36" s="4"/>
      <c r="F36" s="4"/>
      <c r="G36" s="4"/>
      <c r="H36" s="4"/>
      <c r="I36" s="4"/>
      <c r="K36" s="3"/>
      <c r="L36" s="10"/>
      <c r="M36" s="3">
        <f t="shared" si="3"/>
        <v>0</v>
      </c>
    </row>
    <row r="37" spans="1:15" ht="13.5" hidden="1" customHeight="1" x14ac:dyDescent="0.2">
      <c r="A37" s="22"/>
      <c r="B37" s="23"/>
      <c r="C37" s="23"/>
      <c r="D37" s="24"/>
      <c r="E37" s="4"/>
      <c r="F37" s="4"/>
      <c r="G37" s="4"/>
      <c r="H37" s="4"/>
      <c r="I37" s="4"/>
      <c r="J37" s="9"/>
      <c r="K37" s="3"/>
      <c r="L37" s="3"/>
      <c r="M37" s="3">
        <f t="shared" si="3"/>
        <v>0</v>
      </c>
    </row>
    <row r="38" spans="1:15" hidden="1" x14ac:dyDescent="0.2">
      <c r="E38" s="4"/>
      <c r="F38" s="4"/>
      <c r="G38" s="4"/>
      <c r="H38" s="4"/>
      <c r="I38" s="4"/>
      <c r="K38" s="3"/>
      <c r="M38" s="3">
        <f t="shared" si="3"/>
        <v>0</v>
      </c>
      <c r="O38" s="3"/>
    </row>
    <row r="39" spans="1:15" hidden="1" x14ac:dyDescent="0.2">
      <c r="A39" s="5"/>
      <c r="B39" s="5"/>
      <c r="C39" s="5"/>
      <c r="D39" s="5"/>
      <c r="E39" s="4"/>
      <c r="F39" s="4"/>
      <c r="G39" s="4"/>
      <c r="H39" s="4"/>
      <c r="I39" s="4"/>
      <c r="K39" s="3"/>
      <c r="M39" s="3">
        <f t="shared" si="3"/>
        <v>0</v>
      </c>
    </row>
    <row r="40" spans="1:15" x14ac:dyDescent="0.2">
      <c r="A40" s="25" t="s">
        <v>34</v>
      </c>
      <c r="B40" s="26"/>
      <c r="C40" s="27"/>
      <c r="D40" s="6"/>
      <c r="E40" s="7">
        <f>E27+E29+E32</f>
        <v>278740</v>
      </c>
      <c r="F40" s="7">
        <f t="shared" ref="F40:H40" si="5">F27+F29+F32</f>
        <v>328026</v>
      </c>
      <c r="G40" s="7">
        <f t="shared" si="5"/>
        <v>630622</v>
      </c>
      <c r="H40" s="7">
        <f t="shared" si="5"/>
        <v>2794118</v>
      </c>
      <c r="I40" s="7">
        <f>I27+I29+I32</f>
        <v>4031506</v>
      </c>
      <c r="J40" s="7">
        <f t="shared" ref="J40:N40" si="6">J27+J29+J32</f>
        <v>592899.04</v>
      </c>
      <c r="K40" s="7">
        <f t="shared" si="6"/>
        <v>0</v>
      </c>
      <c r="L40" s="7">
        <f t="shared" si="6"/>
        <v>522688.79000000004</v>
      </c>
      <c r="M40" s="7">
        <f t="shared" si="6"/>
        <v>34771.209999999992</v>
      </c>
      <c r="N40" s="7">
        <f t="shared" si="6"/>
        <v>0</v>
      </c>
    </row>
    <row r="41" spans="1:15" ht="3" customHeight="1" x14ac:dyDescent="0.2"/>
    <row r="42" spans="1:15" x14ac:dyDescent="0.2">
      <c r="A42" s="12"/>
      <c r="B42" s="12"/>
      <c r="C42" s="12"/>
      <c r="D42" s="12"/>
      <c r="I42" s="3"/>
      <c r="M42" s="3"/>
      <c r="O42" s="3"/>
    </row>
    <row r="43" spans="1:15" ht="3" customHeight="1" x14ac:dyDescent="0.2">
      <c r="A43" s="8"/>
      <c r="M43" s="3"/>
    </row>
    <row r="44" spans="1:15" hidden="1" x14ac:dyDescent="0.2">
      <c r="A44" s="8"/>
    </row>
    <row r="45" spans="1:15" x14ac:dyDescent="0.2">
      <c r="A45" s="28" t="s">
        <v>37</v>
      </c>
      <c r="B45" s="29"/>
      <c r="C45" s="29"/>
      <c r="D45" s="29"/>
      <c r="E45" s="29"/>
      <c r="F45" s="29"/>
      <c r="G45" t="s">
        <v>19</v>
      </c>
      <c r="I45" s="3">
        <f>I40-I25-I26</f>
        <v>1080606</v>
      </c>
      <c r="J45" s="3">
        <f t="shared" ref="J45:M45" si="7">J40-J25-J26</f>
        <v>557460</v>
      </c>
      <c r="K45" s="3"/>
      <c r="L45" s="3">
        <f t="shared" si="7"/>
        <v>522688.79000000004</v>
      </c>
      <c r="M45" s="3">
        <f t="shared" si="7"/>
        <v>34771.209999999992</v>
      </c>
      <c r="N45" s="3"/>
    </row>
    <row r="46" spans="1:15" x14ac:dyDescent="0.2">
      <c r="L46" s="3">
        <f>L45+N24</f>
        <v>619231.43000000005</v>
      </c>
    </row>
    <row r="47" spans="1:15" x14ac:dyDescent="0.2">
      <c r="C47" s="29" t="s">
        <v>22</v>
      </c>
      <c r="D47" s="29"/>
      <c r="E47" s="29"/>
      <c r="F47" s="29"/>
      <c r="G47" t="s">
        <v>18</v>
      </c>
      <c r="I47" s="3"/>
      <c r="J47" s="3"/>
      <c r="K47" s="3"/>
      <c r="L47" s="3"/>
      <c r="M47" s="3"/>
    </row>
    <row r="49" spans="1:14" x14ac:dyDescent="0.2">
      <c r="G49" t="s">
        <v>23</v>
      </c>
      <c r="I49" s="3"/>
      <c r="J49" s="3"/>
      <c r="K49" s="3"/>
      <c r="L49" s="3"/>
      <c r="M49" s="3"/>
    </row>
    <row r="50" spans="1:14" x14ac:dyDescent="0.2">
      <c r="A50" t="s">
        <v>21</v>
      </c>
      <c r="G50" s="8" t="s">
        <v>24</v>
      </c>
      <c r="I50" s="3">
        <f>I24</f>
        <v>130920</v>
      </c>
      <c r="J50" s="3">
        <f>J24</f>
        <v>87280</v>
      </c>
      <c r="K50" s="3"/>
      <c r="L50" s="3">
        <f>L24</f>
        <v>87280</v>
      </c>
      <c r="M50" s="3">
        <f>M24</f>
        <v>0</v>
      </c>
    </row>
    <row r="51" spans="1:14" ht="2.25" customHeight="1" x14ac:dyDescent="0.2"/>
    <row r="52" spans="1:14" x14ac:dyDescent="0.2">
      <c r="A52" s="38"/>
      <c r="B52" s="38"/>
      <c r="C52" s="38"/>
      <c r="D52" s="38"/>
      <c r="E52" s="38"/>
      <c r="F52" s="38"/>
    </row>
    <row r="53" spans="1:14" x14ac:dyDescent="0.2">
      <c r="G53" t="s">
        <v>20</v>
      </c>
      <c r="I53" s="3">
        <f>I40-I25-I26</f>
        <v>1080606</v>
      </c>
      <c r="J53" s="3">
        <f t="shared" ref="J53:L53" si="8">J40-J25-J26</f>
        <v>557460</v>
      </c>
      <c r="K53" s="3"/>
      <c r="L53" s="3">
        <f t="shared" si="8"/>
        <v>522688.79000000004</v>
      </c>
      <c r="M53" s="3"/>
    </row>
    <row r="54" spans="1:14" x14ac:dyDescent="0.2">
      <c r="E54" t="s">
        <v>26</v>
      </c>
      <c r="I54" s="3">
        <f>I21+I23+I29+I32+I24</f>
        <v>1080606</v>
      </c>
      <c r="J54" s="3">
        <f t="shared" ref="J54:N54" si="9">J21+J23+J29+J32+J24</f>
        <v>557460</v>
      </c>
      <c r="K54" s="3"/>
      <c r="L54" s="3">
        <f t="shared" si="9"/>
        <v>522688.79000000004</v>
      </c>
      <c r="M54" s="3">
        <f t="shared" si="9"/>
        <v>34771.209999999992</v>
      </c>
      <c r="N54" s="3">
        <f t="shared" si="9"/>
        <v>116542.64</v>
      </c>
    </row>
    <row r="55" spans="1:14" x14ac:dyDescent="0.2">
      <c r="B55" t="s">
        <v>25</v>
      </c>
      <c r="D55" s="29"/>
      <c r="E55" s="29"/>
      <c r="F55" s="3">
        <f>M29</f>
        <v>34771.209999999992</v>
      </c>
      <c r="G55" s="3">
        <f>D55+F55</f>
        <v>34771.209999999992</v>
      </c>
      <c r="I55" s="3">
        <f>G55-H55</f>
        <v>34771.209999999992</v>
      </c>
    </row>
    <row r="56" spans="1:14" x14ac:dyDescent="0.2">
      <c r="D56" s="29"/>
      <c r="E56" s="29"/>
      <c r="G56">
        <f>C56+F56</f>
        <v>0</v>
      </c>
      <c r="H56" s="3"/>
    </row>
    <row r="57" spans="1:14" x14ac:dyDescent="0.2">
      <c r="A57" s="8" t="s">
        <v>40</v>
      </c>
      <c r="C57" t="s">
        <v>27</v>
      </c>
      <c r="D57" s="37">
        <f>I21+I29+I32</f>
        <v>940400</v>
      </c>
      <c r="E57" s="29"/>
      <c r="F57" t="s">
        <v>28</v>
      </c>
      <c r="G57" s="3">
        <f>L21+L29+L32</f>
        <v>435408.79000000004</v>
      </c>
      <c r="I57" s="3"/>
      <c r="J57" s="3"/>
      <c r="K57" s="3"/>
      <c r="L57" s="3"/>
      <c r="M57" s="3"/>
      <c r="N57" s="3"/>
    </row>
    <row r="58" spans="1:14" x14ac:dyDescent="0.2">
      <c r="A58" s="8" t="s">
        <v>41</v>
      </c>
      <c r="B58" t="s">
        <v>28</v>
      </c>
      <c r="C58" s="3">
        <f>F60</f>
        <v>229000</v>
      </c>
      <c r="E58">
        <v>898591.8</v>
      </c>
      <c r="F58">
        <v>4758116</v>
      </c>
      <c r="J58" s="3">
        <f>C58+E58+F58+G58+H58+I58</f>
        <v>5885707.7999999998</v>
      </c>
    </row>
    <row r="59" spans="1:14" x14ac:dyDescent="0.2">
      <c r="A59">
        <v>10100</v>
      </c>
      <c r="B59" t="s">
        <v>27</v>
      </c>
      <c r="C59" s="3">
        <f>C60</f>
        <v>467286</v>
      </c>
      <c r="E59">
        <v>4272300</v>
      </c>
      <c r="F59">
        <f>12385000+130920-107600-49400</f>
        <v>12358920</v>
      </c>
      <c r="J59" s="3">
        <f>C59+E59+F59</f>
        <v>17098506</v>
      </c>
      <c r="L59" s="3"/>
    </row>
    <row r="60" spans="1:14" x14ac:dyDescent="0.2">
      <c r="A60">
        <v>10200</v>
      </c>
      <c r="B60" t="s">
        <v>27</v>
      </c>
      <c r="C60" s="3">
        <f>I32+I23</f>
        <v>467286</v>
      </c>
      <c r="E60" t="s">
        <v>28</v>
      </c>
      <c r="F60" s="3">
        <f>L32+L23</f>
        <v>229000</v>
      </c>
    </row>
  </sheetData>
  <mergeCells count="37">
    <mergeCell ref="D56:E56"/>
    <mergeCell ref="D55:E55"/>
    <mergeCell ref="C47:F47"/>
    <mergeCell ref="A34:D34"/>
    <mergeCell ref="A24:D24"/>
    <mergeCell ref="A35:D35"/>
    <mergeCell ref="A36:D36"/>
    <mergeCell ref="A26:C26"/>
    <mergeCell ref="D57:E57"/>
    <mergeCell ref="A52:F52"/>
    <mergeCell ref="A1:E1"/>
    <mergeCell ref="A2:E2"/>
    <mergeCell ref="A13:D13"/>
    <mergeCell ref="A20:D20"/>
    <mergeCell ref="A5:D5"/>
    <mergeCell ref="A7:D7"/>
    <mergeCell ref="A8:D8"/>
    <mergeCell ref="A9:D9"/>
    <mergeCell ref="A12:D12"/>
    <mergeCell ref="A11:D11"/>
    <mergeCell ref="A37:D37"/>
    <mergeCell ref="B6:D6"/>
    <mergeCell ref="A23:D23"/>
    <mergeCell ref="A25:D25"/>
    <mergeCell ref="A4:C4"/>
    <mergeCell ref="A10:C10"/>
    <mergeCell ref="A16:C16"/>
    <mergeCell ref="A3:I3"/>
    <mergeCell ref="A21:D21"/>
    <mergeCell ref="B22:D22"/>
    <mergeCell ref="A27:C27"/>
    <mergeCell ref="A33:C33"/>
    <mergeCell ref="A45:F45"/>
    <mergeCell ref="A40:C40"/>
    <mergeCell ref="A28:D28"/>
    <mergeCell ref="A32:D32"/>
    <mergeCell ref="A29:D29"/>
  </mergeCells>
  <pageMargins left="0.70866141732283472" right="0.11811023622047245" top="0.35433070866141736" bottom="0.19685039370078741" header="0.11811023622047245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кр.доходы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Arseniy Gshyan</dc:creator>
  <cp:lastModifiedBy>User</cp:lastModifiedBy>
  <cp:lastPrinted>2014-06-03T06:32:24Z</cp:lastPrinted>
  <dcterms:created xsi:type="dcterms:W3CDTF">2002-03-11T10:22:12Z</dcterms:created>
  <dcterms:modified xsi:type="dcterms:W3CDTF">2014-06-30T05:37:20Z</dcterms:modified>
</cp:coreProperties>
</file>