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930" yWindow="435" windowWidth="15450" windowHeight="10140"/>
  </bookViews>
  <sheets>
    <sheet name="Бюджет" sheetId="3" r:id="rId1"/>
  </sheets>
  <definedNames>
    <definedName name="APPT" localSheetId="0">Бюджет!#REF!</definedName>
    <definedName name="FIO" localSheetId="0">Бюджет!$D$13</definedName>
    <definedName name="SIGN" localSheetId="0">Бюджет!$A$13:$E$14</definedName>
  </definedNames>
  <calcPr calcId="145621"/>
</workbook>
</file>

<file path=xl/calcChain.xml><?xml version="1.0" encoding="utf-8"?>
<calcChain xmlns="http://schemas.openxmlformats.org/spreadsheetml/2006/main">
  <c r="L82" i="3" l="1"/>
  <c r="L56" i="3" l="1"/>
  <c r="L67" i="3" l="1"/>
  <c r="L60" i="3"/>
  <c r="L138" i="3" l="1"/>
  <c r="L118" i="3"/>
  <c r="L114" i="3" s="1"/>
  <c r="L120" i="3"/>
  <c r="L91" i="3" l="1"/>
  <c r="L49" i="3" l="1"/>
  <c r="L101" i="3"/>
  <c r="L99" i="3" s="1"/>
  <c r="L131" i="3"/>
  <c r="L85" i="3"/>
  <c r="L36" i="3"/>
  <c r="L16" i="3"/>
  <c r="L19" i="3"/>
  <c r="L8" i="3"/>
  <c r="L11" i="3"/>
  <c r="L7" i="3" l="1"/>
  <c r="L4" i="3" s="1"/>
</calcChain>
</file>

<file path=xl/sharedStrings.xml><?xml version="1.0" encoding="utf-8"?>
<sst xmlns="http://schemas.openxmlformats.org/spreadsheetml/2006/main" count="550" uniqueCount="171">
  <si>
    <t>КЦСР</t>
  </si>
  <si>
    <t>КФСР</t>
  </si>
  <si>
    <t>КВР</t>
  </si>
  <si>
    <t>КОСГУ</t>
  </si>
  <si>
    <t>Наименование КОСГУ</t>
  </si>
  <si>
    <t>КП - расходы 1кв</t>
  </si>
  <si>
    <t>КП - расходы 2кв</t>
  </si>
  <si>
    <t>КП - расходы 3кв</t>
  </si>
  <si>
    <t>КП - расходы 4кв</t>
  </si>
  <si>
    <t>0020303</t>
  </si>
  <si>
    <t>0102</t>
  </si>
  <si>
    <t>500</t>
  </si>
  <si>
    <t>211</t>
  </si>
  <si>
    <t>Заработная плата</t>
  </si>
  <si>
    <t>212</t>
  </si>
  <si>
    <t>Прочие выплаты</t>
  </si>
  <si>
    <t>213</t>
  </si>
  <si>
    <t>Начисления на выплаты по оплате труда</t>
  </si>
  <si>
    <t>0020403</t>
  </si>
  <si>
    <t>0103</t>
  </si>
  <si>
    <t>222</t>
  </si>
  <si>
    <t>Транспортные услуги</t>
  </si>
  <si>
    <t>226</t>
  </si>
  <si>
    <t>Прочие работы, услуги</t>
  </si>
  <si>
    <t>290</t>
  </si>
  <si>
    <t>Прочие расходы</t>
  </si>
  <si>
    <t>340</t>
  </si>
  <si>
    <t>Увеличение стоимости материальных запасов</t>
  </si>
  <si>
    <t>0104</t>
  </si>
  <si>
    <t>221</t>
  </si>
  <si>
    <t>Услуги связи</t>
  </si>
  <si>
    <t>223</t>
  </si>
  <si>
    <t>Коммунальные услуги</t>
  </si>
  <si>
    <t>225</t>
  </si>
  <si>
    <t>Работы, услуги по содержанию имущества</t>
  </si>
  <si>
    <t>310</t>
  </si>
  <si>
    <t>Увеличение стоимости основных средств</t>
  </si>
  <si>
    <t>0700503</t>
  </si>
  <si>
    <t>0111</t>
  </si>
  <si>
    <t>184</t>
  </si>
  <si>
    <t>0900203</t>
  </si>
  <si>
    <t>0113</t>
  </si>
  <si>
    <t>013</t>
  </si>
  <si>
    <t>0920303</t>
  </si>
  <si>
    <t>0980211</t>
  </si>
  <si>
    <t>0501</t>
  </si>
  <si>
    <t>006</t>
  </si>
  <si>
    <t>242</t>
  </si>
  <si>
    <t>3380003</t>
  </si>
  <si>
    <t>0412</t>
  </si>
  <si>
    <t>017</t>
  </si>
  <si>
    <t>251</t>
  </si>
  <si>
    <t>3400303</t>
  </si>
  <si>
    <t>054</t>
  </si>
  <si>
    <t>3510203</t>
  </si>
  <si>
    <t>0502</t>
  </si>
  <si>
    <t>3510213</t>
  </si>
  <si>
    <t>1003</t>
  </si>
  <si>
    <t>005</t>
  </si>
  <si>
    <t>262</t>
  </si>
  <si>
    <t>3510303</t>
  </si>
  <si>
    <t>3510313</t>
  </si>
  <si>
    <t>3510503</t>
  </si>
  <si>
    <t>411</t>
  </si>
  <si>
    <t>4409903</t>
  </si>
  <si>
    <t>0801</t>
  </si>
  <si>
    <t>4429903</t>
  </si>
  <si>
    <t>001</t>
  </si>
  <si>
    <t>5129703</t>
  </si>
  <si>
    <t>1105</t>
  </si>
  <si>
    <t>079</t>
  </si>
  <si>
    <t>5205503</t>
  </si>
  <si>
    <t>0909</t>
  </si>
  <si>
    <t>455</t>
  </si>
  <si>
    <t>6000103</t>
  </si>
  <si>
    <t>0503</t>
  </si>
  <si>
    <t>412</t>
  </si>
  <si>
    <t>6000113</t>
  </si>
  <si>
    <t>6000303</t>
  </si>
  <si>
    <t>6000403</t>
  </si>
  <si>
    <t>6000503</t>
  </si>
  <si>
    <t>7950172</t>
  </si>
  <si>
    <t>7950203</t>
  </si>
  <si>
    <t>024</t>
  </si>
  <si>
    <t>7950252</t>
  </si>
  <si>
    <t>7950303</t>
  </si>
  <si>
    <t>0314</t>
  </si>
  <si>
    <t>014</t>
  </si>
  <si>
    <t>9222031</t>
  </si>
  <si>
    <t>0409</t>
  </si>
  <si>
    <t>365</t>
  </si>
  <si>
    <t>9225106</t>
  </si>
  <si>
    <t>9227202</t>
  </si>
  <si>
    <t>0310</t>
  </si>
  <si>
    <t>0013601</t>
  </si>
  <si>
    <t>0203</t>
  </si>
  <si>
    <t>0020461</t>
  </si>
  <si>
    <t>0980101</t>
  </si>
  <si>
    <t>0980201</t>
  </si>
  <si>
    <t>3510201</t>
  </si>
  <si>
    <t>3510211</t>
  </si>
  <si>
    <t>3510301</t>
  </si>
  <si>
    <t>3510311</t>
  </si>
  <si>
    <t>5205501</t>
  </si>
  <si>
    <t>5210271</t>
  </si>
  <si>
    <t>5222031</t>
  </si>
  <si>
    <t>5225106</t>
  </si>
  <si>
    <t>5227202</t>
  </si>
  <si>
    <t>8600000</t>
  </si>
  <si>
    <t>019</t>
  </si>
  <si>
    <t>241</t>
  </si>
  <si>
    <t xml:space="preserve"> Администрация поселка Большая Ирба</t>
  </si>
  <si>
    <t>Расходы по главе</t>
  </si>
  <si>
    <t>Расходы по Совету депутатов</t>
  </si>
  <si>
    <t>Расходы  по администрации</t>
  </si>
  <si>
    <t>Софинансирование по капитальному ремонту</t>
  </si>
  <si>
    <t>Субвенция по градостроительству в районный бюджет</t>
  </si>
  <si>
    <t>Выпадающие доходы по теплу</t>
  </si>
  <si>
    <t>Выпадающие доходы по водоснабжению</t>
  </si>
  <si>
    <t>Расходы по библиотеке</t>
  </si>
  <si>
    <t>Спортивные мероприятия</t>
  </si>
  <si>
    <t>Благоустройство</t>
  </si>
  <si>
    <t xml:space="preserve">Озеленение </t>
  </si>
  <si>
    <t>Содержание кладбищ</t>
  </si>
  <si>
    <t>Субсидия ДК на новые системы оплаты труда за счет край.средств</t>
  </si>
  <si>
    <t>Грант по благоустройству</t>
  </si>
  <si>
    <t>Содержание дорог</t>
  </si>
  <si>
    <t>Административная комиссия</t>
  </si>
  <si>
    <t>Обработка клещей</t>
  </si>
  <si>
    <t>Капитальный ремонт за счет Фонда</t>
  </si>
  <si>
    <t>Капитальный ремонт за счет края</t>
  </si>
  <si>
    <t>Расходы на ВУС</t>
  </si>
  <si>
    <t>Софинансирование по дорогам</t>
  </si>
  <si>
    <t>Софинансирование по гранту на благоустройство</t>
  </si>
  <si>
    <t>Программа по экстримизму  и терроризму</t>
  </si>
  <si>
    <t>Программа по энергосбрежению</t>
  </si>
  <si>
    <t>Программа по праздничным мероприятиям</t>
  </si>
  <si>
    <t>Ремонты,Работы, услуги по содержанию уличного освещения</t>
  </si>
  <si>
    <t>Увеличение стоимости материальных запасов по уличному освещению</t>
  </si>
  <si>
    <t>Обработка от клещей за счет местного бюджета</t>
  </si>
  <si>
    <t>Резервный фонд</t>
  </si>
  <si>
    <t>Оформление имущества</t>
  </si>
  <si>
    <t>Оформление земельных участков</t>
  </si>
  <si>
    <t>Софинансирование мероприятий по пожарной безопасности</t>
  </si>
  <si>
    <t>Мероприятия по пожарной безопасности  за счет края</t>
  </si>
  <si>
    <t>Выпадающие доходы по теплу за счет края</t>
  </si>
  <si>
    <t>Выпадающие доходы по водоснабжению за счет края</t>
  </si>
  <si>
    <t>Компенсация населению по водоснабжению -край</t>
  </si>
  <si>
    <t>Компнсация населению по воде -край</t>
  </si>
  <si>
    <t>Компенсация населению по воде за счет местного бюджета</t>
  </si>
  <si>
    <t>Компенсация населению по теплу за счет местного бюджета</t>
  </si>
  <si>
    <t>Установка пандусов ДК за счет районных средств</t>
  </si>
  <si>
    <t>Всего по бюджету</t>
  </si>
  <si>
    <t>Заработная плата, начисления на выплаты по оплате труда работникам администрации - за счет края</t>
  </si>
  <si>
    <t>Расходы за счет краевых средств</t>
  </si>
  <si>
    <t>Э/энергия по Уличному освещению</t>
  </si>
  <si>
    <t xml:space="preserve">Дороги - Работы, услуги по содержанию </t>
  </si>
  <si>
    <t>Дороги-Установка знаков</t>
  </si>
  <si>
    <t>Трансп.услуги(дост.безродных</t>
  </si>
  <si>
    <t>Коммун.услуги(баня , ленина16</t>
  </si>
  <si>
    <t>проект 2013год</t>
  </si>
  <si>
    <t>Субвенция в районный бюджет по культуре  на</t>
  </si>
  <si>
    <t>Прочие расходы(членские взносы</t>
  </si>
  <si>
    <t>Кассовый план - расходы  на 2012год</t>
  </si>
  <si>
    <t xml:space="preserve">Субсидия ДК  </t>
  </si>
  <si>
    <t>Работы по ремонту колонок,водопровод</t>
  </si>
  <si>
    <t>Исполнено на 01.11.2012г.</t>
  </si>
  <si>
    <t>3150203</t>
  </si>
  <si>
    <t>018</t>
  </si>
  <si>
    <t>Прочие услуги по дорогам</t>
  </si>
  <si>
    <t xml:space="preserve">Пояснительная  к проекту бюджета на 2013 год по  расходной части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</si>
</sst>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8"/>
      <name val="Arial Narrow"/>
      <family val="2"/>
    </font>
    <font>
      <b/>
      <sz val="8"/>
      <name val="Arial Narrow"/>
      <family val="2"/>
    </font>
    <font>
      <sz val="13.5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Times New Roman"/>
      <family val="1"/>
      <charset val="204"/>
    </font>
    <font>
      <b/>
      <sz val="10"/>
      <name val="Arial Narrow"/>
      <family val="2"/>
      <charset val="204"/>
    </font>
    <font>
      <b/>
      <sz val="10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/>
    <xf numFmtId="2" fontId="6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/>
    </xf>
    <xf numFmtId="49" fontId="6" fillId="0" borderId="6" xfId="0" applyNumberFormat="1" applyFont="1" applyBorder="1" applyAlignment="1">
      <alignment horizontal="center" vertical="center" wrapText="1"/>
    </xf>
    <xf numFmtId="0" fontId="7" fillId="0" borderId="7" xfId="0" applyFont="1" applyBorder="1" applyAlignment="1"/>
    <xf numFmtId="0" fontId="7" fillId="0" borderId="8" xfId="0" applyFont="1" applyBorder="1" applyAlignment="1"/>
    <xf numFmtId="4" fontId="10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/>
    <xf numFmtId="2" fontId="1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138</xdr:row>
      <xdr:rowOff>241300</xdr:rowOff>
    </xdr:from>
    <xdr:to>
      <xdr:col>10</xdr:col>
      <xdr:colOff>663575</xdr:colOff>
      <xdr:row>139</xdr:row>
      <xdr:rowOff>250825</xdr:rowOff>
    </xdr:to>
    <xdr:grpSp>
      <xdr:nvGrpSpPr>
        <xdr:cNvPr id="9" name="Группа 8"/>
        <xdr:cNvGrpSpPr/>
      </xdr:nvGrpSpPr>
      <xdr:grpSpPr>
        <a:xfrm>
          <a:off x="0" y="43056175"/>
          <a:ext cx="5245100" cy="314325"/>
          <a:chOff x="12700" y="50152300"/>
          <a:chExt cx="5245100" cy="314325"/>
        </a:xfrm>
      </xdr:grpSpPr>
      <xdr:sp macro="" textlink="">
        <xdr:nvSpPr>
          <xdr:cNvPr id="2" name="3949"/>
          <xdr:cNvSpPr/>
        </xdr:nvSpPr>
        <xdr:spPr>
          <a:xfrm>
            <a:off x="12700" y="50152300"/>
            <a:ext cx="1854200" cy="1619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t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Руководитель</a:t>
            </a:r>
          </a:p>
        </xdr:txBody>
      </xdr:sp>
      <xdr:sp macro="" textlink="">
        <xdr:nvSpPr>
          <xdr:cNvPr id="3" name="3950"/>
          <xdr:cNvSpPr/>
        </xdr:nvSpPr>
        <xdr:spPr>
          <a:xfrm>
            <a:off x="2171700" y="50152300"/>
            <a:ext cx="927100" cy="1619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t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4" name="3951"/>
          <xdr:cNvSpPr/>
        </xdr:nvSpPr>
        <xdr:spPr>
          <a:xfrm>
            <a:off x="3403600" y="50152300"/>
            <a:ext cx="1854200" cy="1619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t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Н.Н.Корнева</a:t>
            </a:r>
          </a:p>
        </xdr:txBody>
      </xdr:sp>
      <xdr:sp macro="" textlink="">
        <xdr:nvSpPr>
          <xdr:cNvPr id="5" name="3955"/>
          <xdr:cNvSpPr/>
        </xdr:nvSpPr>
        <xdr:spPr>
          <a:xfrm>
            <a:off x="2171700" y="50314225"/>
            <a:ext cx="927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t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6" name="3957"/>
          <xdr:cNvCxnSpPr/>
        </xdr:nvCxnSpPr>
        <xdr:spPr>
          <a:xfrm>
            <a:off x="2171700" y="50314225"/>
            <a:ext cx="927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3956"/>
          <xdr:cNvSpPr/>
        </xdr:nvSpPr>
        <xdr:spPr>
          <a:xfrm>
            <a:off x="3403600" y="50314225"/>
            <a:ext cx="18542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t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8" name="3958"/>
          <xdr:cNvCxnSpPr/>
        </xdr:nvCxnSpPr>
        <xdr:spPr>
          <a:xfrm>
            <a:off x="3403600" y="50314225"/>
            <a:ext cx="18542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0</xdr:colOff>
      <xdr:row>139</xdr:row>
      <xdr:rowOff>244475</xdr:rowOff>
    </xdr:from>
    <xdr:to>
      <xdr:col>10</xdr:col>
      <xdr:colOff>663575</xdr:colOff>
      <xdr:row>140</xdr:row>
      <xdr:rowOff>15875</xdr:rowOff>
    </xdr:to>
    <xdr:grpSp>
      <xdr:nvGrpSpPr>
        <xdr:cNvPr id="17" name="Группа 16"/>
        <xdr:cNvGrpSpPr/>
      </xdr:nvGrpSpPr>
      <xdr:grpSpPr>
        <a:xfrm>
          <a:off x="0" y="43364150"/>
          <a:ext cx="5245100" cy="314325"/>
          <a:chOff x="12700" y="50698400"/>
          <a:chExt cx="5245100" cy="314325"/>
        </a:xfrm>
      </xdr:grpSpPr>
      <xdr:sp macro="" textlink="">
        <xdr:nvSpPr>
          <xdr:cNvPr id="10" name="3992"/>
          <xdr:cNvSpPr/>
        </xdr:nvSpPr>
        <xdr:spPr>
          <a:xfrm>
            <a:off x="12700" y="50698400"/>
            <a:ext cx="1854200" cy="1619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t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Исполнитель</a:t>
            </a:r>
          </a:p>
        </xdr:txBody>
      </xdr:sp>
      <xdr:sp macro="" textlink="">
        <xdr:nvSpPr>
          <xdr:cNvPr id="11" name="3993"/>
          <xdr:cNvSpPr/>
        </xdr:nvSpPr>
        <xdr:spPr>
          <a:xfrm>
            <a:off x="2171700" y="50698400"/>
            <a:ext cx="927100" cy="1619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t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2" name="3994"/>
          <xdr:cNvSpPr/>
        </xdr:nvSpPr>
        <xdr:spPr>
          <a:xfrm>
            <a:off x="3403600" y="50698400"/>
            <a:ext cx="1854200" cy="1619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t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С.Р.Бланк</a:t>
            </a:r>
          </a:p>
        </xdr:txBody>
      </xdr:sp>
      <xdr:sp macro="" textlink="">
        <xdr:nvSpPr>
          <xdr:cNvPr id="13" name="3998"/>
          <xdr:cNvSpPr/>
        </xdr:nvSpPr>
        <xdr:spPr>
          <a:xfrm>
            <a:off x="2171700" y="50860325"/>
            <a:ext cx="927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t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4" name="4000"/>
          <xdr:cNvCxnSpPr/>
        </xdr:nvCxnSpPr>
        <xdr:spPr>
          <a:xfrm>
            <a:off x="2171700" y="50860325"/>
            <a:ext cx="927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3999"/>
          <xdr:cNvSpPr/>
        </xdr:nvSpPr>
        <xdr:spPr>
          <a:xfrm>
            <a:off x="3403600" y="50860325"/>
            <a:ext cx="18542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t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6" name="4001"/>
          <xdr:cNvCxnSpPr/>
        </xdr:nvCxnSpPr>
        <xdr:spPr>
          <a:xfrm>
            <a:off x="3403600" y="50860325"/>
            <a:ext cx="18542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140"/>
  <sheetViews>
    <sheetView showGridLines="0" tabSelected="1" topLeftCell="A121" workbookViewId="0">
      <selection activeCell="N138" sqref="N138"/>
    </sheetView>
  </sheetViews>
  <sheetFormatPr defaultRowHeight="12.75" customHeight="1" x14ac:dyDescent="0.2"/>
  <cols>
    <col min="1" max="4" width="6.7109375" customWidth="1"/>
    <col min="5" max="5" width="26.7109375" customWidth="1"/>
    <col min="6" max="6" width="15.140625" customWidth="1"/>
    <col min="7" max="8" width="15.42578125" hidden="1" customWidth="1"/>
    <col min="9" max="9" width="10.7109375" hidden="1" customWidth="1"/>
    <col min="10" max="10" width="15.42578125" hidden="1" customWidth="1"/>
    <col min="11" max="11" width="15.42578125" customWidth="1"/>
    <col min="12" max="12" width="14.42578125" customWidth="1"/>
    <col min="13" max="13" width="9.5703125" customWidth="1"/>
    <col min="14" max="14" width="12.7109375" bestFit="1" customWidth="1"/>
  </cols>
  <sheetData>
    <row r="1" spans="1:13" ht="24" customHeight="1" x14ac:dyDescent="0.25">
      <c r="A1" s="1"/>
      <c r="B1" s="1"/>
      <c r="C1" s="24" t="s">
        <v>170</v>
      </c>
      <c r="D1" s="24"/>
      <c r="E1" s="24"/>
      <c r="F1" s="24"/>
      <c r="G1" s="24"/>
      <c r="H1" s="24"/>
      <c r="I1" s="24"/>
      <c r="J1" s="24"/>
      <c r="K1" s="24"/>
      <c r="L1" s="24"/>
    </row>
    <row r="2" spans="1:13" ht="25.5" customHeight="1" x14ac:dyDescent="0.25">
      <c r="A2" s="1"/>
      <c r="B2" s="1"/>
      <c r="C2" s="1"/>
      <c r="D2" s="1"/>
      <c r="E2" s="3" t="s">
        <v>111</v>
      </c>
      <c r="F2" s="3"/>
      <c r="G2" s="3"/>
      <c r="H2" s="3"/>
    </row>
    <row r="3" spans="1:13" ht="31.5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163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166</v>
      </c>
      <c r="L3" s="4" t="s">
        <v>160</v>
      </c>
      <c r="M3" s="4"/>
    </row>
    <row r="4" spans="1:13" ht="15.75" x14ac:dyDescent="0.2">
      <c r="A4" s="2"/>
      <c r="B4" s="39" t="s">
        <v>112</v>
      </c>
      <c r="C4" s="40"/>
      <c r="D4" s="40"/>
      <c r="E4" s="41"/>
      <c r="F4" s="2"/>
      <c r="G4" s="2"/>
      <c r="H4" s="2"/>
      <c r="I4" s="2"/>
      <c r="J4" s="2"/>
      <c r="K4" s="2"/>
      <c r="L4" s="23">
        <f>L5+L6+L7</f>
        <v>540665.77919999999</v>
      </c>
      <c r="M4" s="4"/>
    </row>
    <row r="5" spans="1:13" ht="15.75" x14ac:dyDescent="0.25">
      <c r="A5" s="5" t="s">
        <v>9</v>
      </c>
      <c r="B5" s="5" t="s">
        <v>10</v>
      </c>
      <c r="C5" s="5" t="s">
        <v>11</v>
      </c>
      <c r="D5" s="6" t="s">
        <v>12</v>
      </c>
      <c r="E5" s="7" t="s">
        <v>13</v>
      </c>
      <c r="F5" s="8">
        <v>337000</v>
      </c>
      <c r="G5" s="8">
        <v>106000</v>
      </c>
      <c r="H5" s="8">
        <v>76200</v>
      </c>
      <c r="I5" s="8">
        <v>87100</v>
      </c>
      <c r="J5" s="8">
        <v>67700</v>
      </c>
      <c r="K5" s="8">
        <v>272522</v>
      </c>
      <c r="L5" s="9">
        <v>410649.59999999998</v>
      </c>
      <c r="M5" s="10"/>
    </row>
    <row r="6" spans="1:13" ht="15.75" x14ac:dyDescent="0.25">
      <c r="A6" s="5" t="s">
        <v>9</v>
      </c>
      <c r="B6" s="5" t="s">
        <v>10</v>
      </c>
      <c r="C6" s="5" t="s">
        <v>11</v>
      </c>
      <c r="D6" s="6" t="s">
        <v>14</v>
      </c>
      <c r="E6" s="7" t="s">
        <v>15</v>
      </c>
      <c r="F6" s="8">
        <v>8800</v>
      </c>
      <c r="G6" s="8">
        <v>2000</v>
      </c>
      <c r="H6" s="8">
        <v>2400</v>
      </c>
      <c r="I6" s="8">
        <v>3400</v>
      </c>
      <c r="J6" s="8">
        <v>1000</v>
      </c>
      <c r="K6" s="8">
        <v>2800</v>
      </c>
      <c r="L6" s="9">
        <v>6000</v>
      </c>
      <c r="M6" s="10"/>
    </row>
    <row r="7" spans="1:13" ht="31.5" x14ac:dyDescent="0.25">
      <c r="A7" s="5" t="s">
        <v>9</v>
      </c>
      <c r="B7" s="5" t="s">
        <v>10</v>
      </c>
      <c r="C7" s="5" t="s">
        <v>11</v>
      </c>
      <c r="D7" s="6" t="s">
        <v>16</v>
      </c>
      <c r="E7" s="7" t="s">
        <v>17</v>
      </c>
      <c r="F7" s="8">
        <v>101600</v>
      </c>
      <c r="G7" s="8">
        <v>32000</v>
      </c>
      <c r="H7" s="8">
        <v>23000</v>
      </c>
      <c r="I7" s="8">
        <v>26300</v>
      </c>
      <c r="J7" s="8">
        <v>20300</v>
      </c>
      <c r="K7" s="8">
        <v>80083.710000000006</v>
      </c>
      <c r="L7" s="9">
        <f>L5*30.2%</f>
        <v>124016.17919999998</v>
      </c>
      <c r="M7" s="10"/>
    </row>
    <row r="8" spans="1:13" ht="15.75" x14ac:dyDescent="0.25">
      <c r="A8" s="5"/>
      <c r="B8" s="27" t="s">
        <v>113</v>
      </c>
      <c r="C8" s="28"/>
      <c r="D8" s="28"/>
      <c r="E8" s="29"/>
      <c r="F8" s="21"/>
      <c r="G8" s="21"/>
      <c r="H8" s="21"/>
      <c r="I8" s="21"/>
      <c r="J8" s="21"/>
      <c r="K8" s="21"/>
      <c r="L8" s="22">
        <f>L9+L10+L11+L12+L13+L14+L15</f>
        <v>242390.15399999998</v>
      </c>
      <c r="M8" s="10"/>
    </row>
    <row r="9" spans="1:13" ht="15.75" x14ac:dyDescent="0.25">
      <c r="A9" s="5" t="s">
        <v>18</v>
      </c>
      <c r="B9" s="5" t="s">
        <v>19</v>
      </c>
      <c r="C9" s="5" t="s">
        <v>11</v>
      </c>
      <c r="D9" s="6" t="s">
        <v>12</v>
      </c>
      <c r="E9" s="7" t="s">
        <v>13</v>
      </c>
      <c r="F9" s="8">
        <v>144200</v>
      </c>
      <c r="G9" s="8">
        <v>36050</v>
      </c>
      <c r="H9" s="8">
        <v>36050</v>
      </c>
      <c r="I9" s="8">
        <v>36050</v>
      </c>
      <c r="J9" s="8">
        <v>36050</v>
      </c>
      <c r="K9" s="8">
        <v>112467</v>
      </c>
      <c r="L9" s="9">
        <v>152527</v>
      </c>
      <c r="M9" s="10"/>
    </row>
    <row r="10" spans="1:13" ht="15.75" x14ac:dyDescent="0.25">
      <c r="A10" s="5" t="s">
        <v>18</v>
      </c>
      <c r="B10" s="5" t="s">
        <v>19</v>
      </c>
      <c r="C10" s="5" t="s">
        <v>11</v>
      </c>
      <c r="D10" s="6" t="s">
        <v>14</v>
      </c>
      <c r="E10" s="7" t="s">
        <v>15</v>
      </c>
      <c r="F10" s="8">
        <v>3600</v>
      </c>
      <c r="G10" s="8">
        <v>600</v>
      </c>
      <c r="H10" s="8">
        <v>1200</v>
      </c>
      <c r="I10" s="8">
        <v>1200</v>
      </c>
      <c r="J10" s="8">
        <v>600</v>
      </c>
      <c r="K10" s="8">
        <v>1800</v>
      </c>
      <c r="L10" s="9">
        <v>2800</v>
      </c>
      <c r="M10" s="10"/>
    </row>
    <row r="11" spans="1:13" ht="31.5" x14ac:dyDescent="0.25">
      <c r="A11" s="5" t="s">
        <v>18</v>
      </c>
      <c r="B11" s="5" t="s">
        <v>19</v>
      </c>
      <c r="C11" s="5" t="s">
        <v>11</v>
      </c>
      <c r="D11" s="6" t="s">
        <v>16</v>
      </c>
      <c r="E11" s="7" t="s">
        <v>17</v>
      </c>
      <c r="F11" s="8">
        <v>43600</v>
      </c>
      <c r="G11" s="8">
        <v>10900</v>
      </c>
      <c r="H11" s="8">
        <v>10900</v>
      </c>
      <c r="I11" s="8">
        <v>10900</v>
      </c>
      <c r="J11" s="8">
        <v>10900</v>
      </c>
      <c r="K11" s="8">
        <v>32600</v>
      </c>
      <c r="L11" s="9">
        <f>L9*30.2%</f>
        <v>46063.153999999995</v>
      </c>
      <c r="M11" s="10"/>
    </row>
    <row r="12" spans="1:13" ht="15.75" x14ac:dyDescent="0.25">
      <c r="A12" s="5" t="s">
        <v>18</v>
      </c>
      <c r="B12" s="5" t="s">
        <v>19</v>
      </c>
      <c r="C12" s="5" t="s">
        <v>11</v>
      </c>
      <c r="D12" s="6" t="s">
        <v>20</v>
      </c>
      <c r="E12" s="7" t="s">
        <v>21</v>
      </c>
      <c r="F12" s="8">
        <v>5000</v>
      </c>
      <c r="G12" s="8"/>
      <c r="H12" s="8">
        <v>2500</v>
      </c>
      <c r="I12" s="8">
        <v>2500</v>
      </c>
      <c r="J12" s="8"/>
      <c r="K12" s="8">
        <v>2400</v>
      </c>
      <c r="L12" s="9">
        <v>4500</v>
      </c>
      <c r="M12" s="10"/>
    </row>
    <row r="13" spans="1:13" ht="15.75" x14ac:dyDescent="0.25">
      <c r="A13" s="5" t="s">
        <v>18</v>
      </c>
      <c r="B13" s="5" t="s">
        <v>19</v>
      </c>
      <c r="C13" s="5" t="s">
        <v>11</v>
      </c>
      <c r="D13" s="6" t="s">
        <v>22</v>
      </c>
      <c r="E13" s="7" t="s">
        <v>23</v>
      </c>
      <c r="F13" s="8">
        <v>38000</v>
      </c>
      <c r="G13" s="8">
        <v>9500</v>
      </c>
      <c r="H13" s="8">
        <v>9500</v>
      </c>
      <c r="I13" s="8">
        <v>9500</v>
      </c>
      <c r="J13" s="8">
        <v>9500</v>
      </c>
      <c r="K13" s="8">
        <v>14072.43</v>
      </c>
      <c r="L13" s="9">
        <v>28000</v>
      </c>
      <c r="M13" s="10"/>
    </row>
    <row r="14" spans="1:13" ht="15.75" x14ac:dyDescent="0.25">
      <c r="A14" s="5" t="s">
        <v>18</v>
      </c>
      <c r="B14" s="5" t="s">
        <v>19</v>
      </c>
      <c r="C14" s="5" t="s">
        <v>11</v>
      </c>
      <c r="D14" s="6" t="s">
        <v>24</v>
      </c>
      <c r="E14" s="7" t="s">
        <v>25</v>
      </c>
      <c r="F14" s="8">
        <v>4800</v>
      </c>
      <c r="G14" s="8">
        <v>1200</v>
      </c>
      <c r="H14" s="8">
        <v>1200</v>
      </c>
      <c r="I14" s="8">
        <v>1200</v>
      </c>
      <c r="J14" s="8">
        <v>1200</v>
      </c>
      <c r="K14" s="8"/>
      <c r="L14" s="9">
        <v>4500</v>
      </c>
      <c r="M14" s="10"/>
    </row>
    <row r="15" spans="1:13" ht="31.5" x14ac:dyDescent="0.25">
      <c r="A15" s="5" t="s">
        <v>18</v>
      </c>
      <c r="B15" s="5" t="s">
        <v>19</v>
      </c>
      <c r="C15" s="5" t="s">
        <v>11</v>
      </c>
      <c r="D15" s="6" t="s">
        <v>26</v>
      </c>
      <c r="E15" s="7" t="s">
        <v>27</v>
      </c>
      <c r="F15" s="8">
        <v>4000</v>
      </c>
      <c r="G15" s="8">
        <v>1000</v>
      </c>
      <c r="H15" s="8">
        <v>1000</v>
      </c>
      <c r="I15" s="8">
        <v>1000</v>
      </c>
      <c r="J15" s="8">
        <v>1000</v>
      </c>
      <c r="K15" s="8">
        <v>3000</v>
      </c>
      <c r="L15" s="9">
        <v>4000</v>
      </c>
      <c r="M15" s="10"/>
    </row>
    <row r="16" spans="1:13" ht="15.75" x14ac:dyDescent="0.25">
      <c r="A16" s="5"/>
      <c r="B16" s="27" t="s">
        <v>114</v>
      </c>
      <c r="C16" s="28"/>
      <c r="D16" s="28"/>
      <c r="E16" s="29"/>
      <c r="F16" s="21"/>
      <c r="G16" s="21"/>
      <c r="H16" s="21"/>
      <c r="I16" s="21"/>
      <c r="J16" s="21"/>
      <c r="K16" s="21"/>
      <c r="L16" s="22">
        <f>L17+L18+L19+L20+L21+L22+L23+L24+L25+L26+L27</f>
        <v>4191063.0997999995</v>
      </c>
      <c r="M16" s="10"/>
    </row>
    <row r="17" spans="1:13" ht="15.75" x14ac:dyDescent="0.25">
      <c r="A17" s="5" t="s">
        <v>18</v>
      </c>
      <c r="B17" s="5" t="s">
        <v>28</v>
      </c>
      <c r="C17" s="5" t="s">
        <v>11</v>
      </c>
      <c r="D17" s="6" t="s">
        <v>12</v>
      </c>
      <c r="E17" s="7" t="s">
        <v>13</v>
      </c>
      <c r="F17" s="8">
        <v>2356300</v>
      </c>
      <c r="G17" s="8">
        <v>540000</v>
      </c>
      <c r="H17" s="8">
        <v>650000</v>
      </c>
      <c r="I17" s="8">
        <v>675000</v>
      </c>
      <c r="J17" s="8">
        <v>491300</v>
      </c>
      <c r="K17" s="8">
        <v>1500384.59</v>
      </c>
      <c r="L17" s="9">
        <v>2550809.9</v>
      </c>
      <c r="M17" s="10"/>
    </row>
    <row r="18" spans="1:13" ht="15.75" x14ac:dyDescent="0.25">
      <c r="A18" s="5" t="s">
        <v>18</v>
      </c>
      <c r="B18" s="5" t="s">
        <v>28</v>
      </c>
      <c r="C18" s="5" t="s">
        <v>11</v>
      </c>
      <c r="D18" s="6" t="s">
        <v>14</v>
      </c>
      <c r="E18" s="7" t="s">
        <v>15</v>
      </c>
      <c r="F18" s="8">
        <v>8000</v>
      </c>
      <c r="G18" s="8">
        <v>2000</v>
      </c>
      <c r="H18" s="8">
        <v>2000</v>
      </c>
      <c r="I18" s="8">
        <v>2000</v>
      </c>
      <c r="J18" s="8">
        <v>2000</v>
      </c>
      <c r="K18" s="8">
        <v>3400</v>
      </c>
      <c r="L18" s="9">
        <v>6800</v>
      </c>
      <c r="M18" s="10"/>
    </row>
    <row r="19" spans="1:13" ht="31.5" x14ac:dyDescent="0.25">
      <c r="A19" s="5" t="s">
        <v>18</v>
      </c>
      <c r="B19" s="5" t="s">
        <v>28</v>
      </c>
      <c r="C19" s="5" t="s">
        <v>11</v>
      </c>
      <c r="D19" s="6" t="s">
        <v>16</v>
      </c>
      <c r="E19" s="7" t="s">
        <v>17</v>
      </c>
      <c r="F19" s="8">
        <v>711600</v>
      </c>
      <c r="G19" s="8">
        <v>164000</v>
      </c>
      <c r="H19" s="8">
        <v>196300</v>
      </c>
      <c r="I19" s="8">
        <v>203850</v>
      </c>
      <c r="J19" s="8">
        <v>147450</v>
      </c>
      <c r="K19" s="8">
        <v>440703</v>
      </c>
      <c r="L19" s="9">
        <f>L17*30.2%</f>
        <v>770344.58979999996</v>
      </c>
      <c r="M19" s="10"/>
    </row>
    <row r="20" spans="1:13" ht="15.75" x14ac:dyDescent="0.25">
      <c r="A20" s="5" t="s">
        <v>18</v>
      </c>
      <c r="B20" s="5" t="s">
        <v>28</v>
      </c>
      <c r="C20" s="5" t="s">
        <v>11</v>
      </c>
      <c r="D20" s="6" t="s">
        <v>29</v>
      </c>
      <c r="E20" s="7" t="s">
        <v>30</v>
      </c>
      <c r="F20" s="8">
        <v>108000</v>
      </c>
      <c r="G20" s="8">
        <v>20000</v>
      </c>
      <c r="H20" s="8">
        <v>33000</v>
      </c>
      <c r="I20" s="8">
        <v>27000</v>
      </c>
      <c r="J20" s="8">
        <v>28000</v>
      </c>
      <c r="K20" s="8">
        <v>55838</v>
      </c>
      <c r="L20" s="9">
        <v>95000</v>
      </c>
      <c r="M20" s="10"/>
    </row>
    <row r="21" spans="1:13" ht="15.75" x14ac:dyDescent="0.25">
      <c r="A21" s="5" t="s">
        <v>18</v>
      </c>
      <c r="B21" s="5" t="s">
        <v>28</v>
      </c>
      <c r="C21" s="5" t="s">
        <v>11</v>
      </c>
      <c r="D21" s="6" t="s">
        <v>20</v>
      </c>
      <c r="E21" s="7" t="s">
        <v>21</v>
      </c>
      <c r="F21" s="8">
        <v>16000</v>
      </c>
      <c r="G21" s="8">
        <v>6000</v>
      </c>
      <c r="H21" s="8">
        <v>6000</v>
      </c>
      <c r="I21" s="8">
        <v>4000</v>
      </c>
      <c r="J21" s="8"/>
      <c r="K21" s="8">
        <v>11214.9</v>
      </c>
      <c r="L21" s="9">
        <v>15000</v>
      </c>
      <c r="M21" s="10"/>
    </row>
    <row r="22" spans="1:13" ht="15.75" x14ac:dyDescent="0.25">
      <c r="A22" s="5" t="s">
        <v>18</v>
      </c>
      <c r="B22" s="5" t="s">
        <v>28</v>
      </c>
      <c r="C22" s="5" t="s">
        <v>11</v>
      </c>
      <c r="D22" s="6" t="s">
        <v>31</v>
      </c>
      <c r="E22" s="7" t="s">
        <v>32</v>
      </c>
      <c r="F22" s="8">
        <v>474290</v>
      </c>
      <c r="G22" s="8">
        <v>144000</v>
      </c>
      <c r="H22" s="8">
        <v>134000</v>
      </c>
      <c r="I22" s="8">
        <v>86000</v>
      </c>
      <c r="J22" s="8">
        <v>65000</v>
      </c>
      <c r="K22" s="8">
        <v>409484.98</v>
      </c>
      <c r="L22" s="9">
        <v>173108.61</v>
      </c>
      <c r="M22" s="10"/>
    </row>
    <row r="23" spans="1:13" ht="31.5" x14ac:dyDescent="0.25">
      <c r="A23" s="5" t="s">
        <v>18</v>
      </c>
      <c r="B23" s="5" t="s">
        <v>28</v>
      </c>
      <c r="C23" s="5" t="s">
        <v>11</v>
      </c>
      <c r="D23" s="6" t="s">
        <v>33</v>
      </c>
      <c r="E23" s="7" t="s">
        <v>34</v>
      </c>
      <c r="F23" s="8">
        <v>85000</v>
      </c>
      <c r="G23" s="8">
        <v>8000</v>
      </c>
      <c r="H23" s="8">
        <v>16700</v>
      </c>
      <c r="I23" s="8">
        <v>40500</v>
      </c>
      <c r="J23" s="8">
        <v>19800</v>
      </c>
      <c r="K23" s="8">
        <v>29133</v>
      </c>
      <c r="L23" s="9">
        <v>30000</v>
      </c>
      <c r="M23" s="10"/>
    </row>
    <row r="24" spans="1:13" ht="15.75" x14ac:dyDescent="0.25">
      <c r="A24" s="5" t="s">
        <v>18</v>
      </c>
      <c r="B24" s="5" t="s">
        <v>28</v>
      </c>
      <c r="C24" s="5" t="s">
        <v>11</v>
      </c>
      <c r="D24" s="6" t="s">
        <v>22</v>
      </c>
      <c r="E24" s="7" t="s">
        <v>23</v>
      </c>
      <c r="F24" s="8">
        <v>394100</v>
      </c>
      <c r="G24" s="8">
        <v>50000</v>
      </c>
      <c r="H24" s="8">
        <v>105000</v>
      </c>
      <c r="I24" s="8">
        <v>105000</v>
      </c>
      <c r="J24" s="8">
        <v>134100</v>
      </c>
      <c r="K24" s="8">
        <v>292000</v>
      </c>
      <c r="L24" s="9">
        <v>350000</v>
      </c>
      <c r="M24" s="10"/>
    </row>
    <row r="25" spans="1:13" ht="15.75" x14ac:dyDescent="0.25">
      <c r="A25" s="5" t="s">
        <v>18</v>
      </c>
      <c r="B25" s="5" t="s">
        <v>28</v>
      </c>
      <c r="C25" s="5" t="s">
        <v>11</v>
      </c>
      <c r="D25" s="6" t="s">
        <v>24</v>
      </c>
      <c r="E25" s="7" t="s">
        <v>25</v>
      </c>
      <c r="F25" s="8">
        <v>30000</v>
      </c>
      <c r="G25" s="8">
        <v>5000</v>
      </c>
      <c r="H25" s="8">
        <v>17000</v>
      </c>
      <c r="I25" s="8">
        <v>3000</v>
      </c>
      <c r="J25" s="8">
        <v>5000</v>
      </c>
      <c r="K25" s="8"/>
      <c r="L25" s="9">
        <v>25000</v>
      </c>
      <c r="M25" s="10"/>
    </row>
    <row r="26" spans="1:13" ht="31.5" x14ac:dyDescent="0.25">
      <c r="A26" s="5" t="s">
        <v>18</v>
      </c>
      <c r="B26" s="5" t="s">
        <v>28</v>
      </c>
      <c r="C26" s="5" t="s">
        <v>11</v>
      </c>
      <c r="D26" s="6" t="s">
        <v>35</v>
      </c>
      <c r="E26" s="7" t="s">
        <v>36</v>
      </c>
      <c r="F26" s="8">
        <v>20000</v>
      </c>
      <c r="G26" s="8"/>
      <c r="H26" s="8">
        <v>5000</v>
      </c>
      <c r="I26" s="8">
        <v>10000</v>
      </c>
      <c r="J26" s="8">
        <v>5000</v>
      </c>
      <c r="K26" s="8">
        <v>2314</v>
      </c>
      <c r="L26" s="9">
        <v>0</v>
      </c>
      <c r="M26" s="10"/>
    </row>
    <row r="27" spans="1:13" ht="31.5" x14ac:dyDescent="0.25">
      <c r="A27" s="5" t="s">
        <v>18</v>
      </c>
      <c r="B27" s="5" t="s">
        <v>28</v>
      </c>
      <c r="C27" s="5" t="s">
        <v>11</v>
      </c>
      <c r="D27" s="6" t="s">
        <v>26</v>
      </c>
      <c r="E27" s="7" t="s">
        <v>27</v>
      </c>
      <c r="F27" s="8">
        <v>180000</v>
      </c>
      <c r="G27" s="8">
        <v>45000</v>
      </c>
      <c r="H27" s="8">
        <v>60000</v>
      </c>
      <c r="I27" s="8">
        <v>43000</v>
      </c>
      <c r="J27" s="8">
        <v>32000</v>
      </c>
      <c r="K27" s="8">
        <v>148792</v>
      </c>
      <c r="L27" s="9">
        <v>175000</v>
      </c>
      <c r="M27" s="10"/>
    </row>
    <row r="28" spans="1:13" ht="15.75" x14ac:dyDescent="0.25">
      <c r="A28" s="5"/>
      <c r="B28" s="5"/>
      <c r="C28" s="5"/>
      <c r="D28" s="6"/>
      <c r="E28" s="7"/>
      <c r="F28" s="8"/>
      <c r="G28" s="8"/>
      <c r="H28" s="8"/>
      <c r="I28" s="8"/>
      <c r="J28" s="8"/>
      <c r="K28" s="8"/>
      <c r="L28" s="9"/>
      <c r="M28" s="10"/>
    </row>
    <row r="29" spans="1:13" ht="15.75" x14ac:dyDescent="0.25">
      <c r="A29" s="5" t="s">
        <v>37</v>
      </c>
      <c r="B29" s="5" t="s">
        <v>38</v>
      </c>
      <c r="C29" s="5" t="s">
        <v>39</v>
      </c>
      <c r="D29" s="6" t="s">
        <v>24</v>
      </c>
      <c r="E29" s="7" t="s">
        <v>140</v>
      </c>
      <c r="F29" s="8">
        <v>67156</v>
      </c>
      <c r="G29" s="8">
        <v>2506</v>
      </c>
      <c r="H29" s="8">
        <v>29000</v>
      </c>
      <c r="I29" s="8">
        <v>18000</v>
      </c>
      <c r="J29" s="8">
        <v>17650</v>
      </c>
      <c r="K29" s="8"/>
      <c r="L29" s="9">
        <v>190000</v>
      </c>
      <c r="M29" s="10"/>
    </row>
    <row r="30" spans="1:13" ht="15.75" x14ac:dyDescent="0.25">
      <c r="A30" s="5"/>
      <c r="B30" s="5"/>
      <c r="C30" s="5"/>
      <c r="D30" s="6"/>
      <c r="E30" s="7"/>
      <c r="F30" s="8"/>
      <c r="G30" s="8"/>
      <c r="H30" s="8"/>
      <c r="I30" s="8"/>
      <c r="J30" s="8"/>
      <c r="K30" s="8"/>
      <c r="L30" s="9"/>
      <c r="M30" s="10"/>
    </row>
    <row r="31" spans="1:13" ht="15.75" x14ac:dyDescent="0.25">
      <c r="A31" s="5" t="s">
        <v>40</v>
      </c>
      <c r="B31" s="5" t="s">
        <v>41</v>
      </c>
      <c r="C31" s="5" t="s">
        <v>42</v>
      </c>
      <c r="D31" s="6" t="s">
        <v>22</v>
      </c>
      <c r="E31" s="7" t="s">
        <v>141</v>
      </c>
      <c r="F31" s="8">
        <v>112400</v>
      </c>
      <c r="G31" s="8"/>
      <c r="H31" s="8">
        <v>50000</v>
      </c>
      <c r="I31" s="8">
        <v>60000</v>
      </c>
      <c r="J31" s="8">
        <v>90000</v>
      </c>
      <c r="K31" s="8"/>
      <c r="L31" s="9">
        <v>150000</v>
      </c>
      <c r="M31" s="10"/>
    </row>
    <row r="32" spans="1:13" ht="31.5" x14ac:dyDescent="0.25">
      <c r="A32" s="5" t="s">
        <v>43</v>
      </c>
      <c r="B32" s="5" t="s">
        <v>41</v>
      </c>
      <c r="C32" s="5" t="s">
        <v>42</v>
      </c>
      <c r="D32" s="6" t="s">
        <v>20</v>
      </c>
      <c r="E32" s="7" t="s">
        <v>158</v>
      </c>
      <c r="F32" s="8">
        <v>7000</v>
      </c>
      <c r="G32" s="8">
        <v>2000</v>
      </c>
      <c r="H32" s="8">
        <v>2000</v>
      </c>
      <c r="I32" s="8">
        <v>2000</v>
      </c>
      <c r="J32" s="8">
        <v>1000</v>
      </c>
      <c r="K32" s="8"/>
      <c r="L32" s="9">
        <v>5000</v>
      </c>
      <c r="M32" s="10"/>
    </row>
    <row r="33" spans="1:13" ht="31.5" x14ac:dyDescent="0.25">
      <c r="A33" s="5" t="s">
        <v>43</v>
      </c>
      <c r="B33" s="5" t="s">
        <v>41</v>
      </c>
      <c r="C33" s="5" t="s">
        <v>42</v>
      </c>
      <c r="D33" s="6" t="s">
        <v>31</v>
      </c>
      <c r="E33" s="7" t="s">
        <v>159</v>
      </c>
      <c r="F33" s="8">
        <v>42000</v>
      </c>
      <c r="G33" s="8">
        <v>17000</v>
      </c>
      <c r="H33" s="8">
        <v>6100</v>
      </c>
      <c r="I33" s="8">
        <v>5000</v>
      </c>
      <c r="J33" s="8">
        <v>13900</v>
      </c>
      <c r="K33" s="8">
        <v>23867.58</v>
      </c>
      <c r="L33" s="9">
        <v>65100</v>
      </c>
      <c r="M33" s="10"/>
    </row>
    <row r="34" spans="1:13" ht="15.75" x14ac:dyDescent="0.25">
      <c r="A34" s="5" t="s">
        <v>43</v>
      </c>
      <c r="B34" s="5" t="s">
        <v>41</v>
      </c>
      <c r="C34" s="5" t="s">
        <v>42</v>
      </c>
      <c r="D34" s="6" t="s">
        <v>22</v>
      </c>
      <c r="E34" s="7" t="s">
        <v>23</v>
      </c>
      <c r="F34" s="8">
        <v>65200</v>
      </c>
      <c r="G34" s="8">
        <v>25200</v>
      </c>
      <c r="H34" s="8">
        <v>20000</v>
      </c>
      <c r="I34" s="8">
        <v>20000</v>
      </c>
      <c r="J34" s="8"/>
      <c r="K34" s="8">
        <v>32873.800000000003</v>
      </c>
      <c r="L34" s="9">
        <v>25000</v>
      </c>
      <c r="M34" s="10"/>
    </row>
    <row r="35" spans="1:13" ht="31.5" x14ac:dyDescent="0.25">
      <c r="A35" s="5" t="s">
        <v>43</v>
      </c>
      <c r="B35" s="5" t="s">
        <v>41</v>
      </c>
      <c r="C35" s="5" t="s">
        <v>42</v>
      </c>
      <c r="D35" s="6" t="s">
        <v>24</v>
      </c>
      <c r="E35" s="7" t="s">
        <v>162</v>
      </c>
      <c r="F35" s="8">
        <v>2230</v>
      </c>
      <c r="G35" s="8">
        <v>2230</v>
      </c>
      <c r="H35" s="8"/>
      <c r="I35" s="8"/>
      <c r="J35" s="8"/>
      <c r="K35" s="8">
        <v>2227.5</v>
      </c>
      <c r="L35" s="9">
        <v>2420</v>
      </c>
      <c r="M35" s="10"/>
    </row>
    <row r="36" spans="1:13" ht="30" customHeight="1" x14ac:dyDescent="0.25">
      <c r="A36" s="5"/>
      <c r="B36" s="27" t="s">
        <v>143</v>
      </c>
      <c r="C36" s="28"/>
      <c r="D36" s="28"/>
      <c r="E36" s="29"/>
      <c r="F36" s="21"/>
      <c r="G36" s="21"/>
      <c r="H36" s="21"/>
      <c r="I36" s="21"/>
      <c r="J36" s="21"/>
      <c r="K36" s="21"/>
      <c r="L36" s="22">
        <f>L37+L38+L39+L40</f>
        <v>14700</v>
      </c>
      <c r="M36" s="10"/>
    </row>
    <row r="37" spans="1:13" ht="31.5" x14ac:dyDescent="0.25">
      <c r="A37" s="5" t="s">
        <v>92</v>
      </c>
      <c r="B37" s="5" t="s">
        <v>93</v>
      </c>
      <c r="C37" s="5" t="s">
        <v>87</v>
      </c>
      <c r="D37" s="6" t="s">
        <v>33</v>
      </c>
      <c r="E37" s="7" t="s">
        <v>34</v>
      </c>
      <c r="F37" s="8">
        <v>5000</v>
      </c>
      <c r="G37" s="8"/>
      <c r="H37" s="8">
        <v>5000</v>
      </c>
      <c r="I37" s="8"/>
      <c r="J37" s="8"/>
      <c r="K37" s="8">
        <v>1100</v>
      </c>
      <c r="L37" s="9">
        <v>5000</v>
      </c>
      <c r="M37" s="10"/>
    </row>
    <row r="38" spans="1:13" ht="15.75" x14ac:dyDescent="0.25">
      <c r="A38" s="5" t="s">
        <v>92</v>
      </c>
      <c r="B38" s="5" t="s">
        <v>93</v>
      </c>
      <c r="C38" s="5" t="s">
        <v>87</v>
      </c>
      <c r="D38" s="6" t="s">
        <v>22</v>
      </c>
      <c r="E38" s="7" t="s">
        <v>23</v>
      </c>
      <c r="F38" s="8">
        <v>5662</v>
      </c>
      <c r="G38" s="8"/>
      <c r="H38" s="8">
        <v>5662</v>
      </c>
      <c r="I38" s="8"/>
      <c r="J38" s="8"/>
      <c r="K38" s="8">
        <v>3693</v>
      </c>
      <c r="L38" s="9">
        <v>6000</v>
      </c>
      <c r="M38" s="10"/>
    </row>
    <row r="39" spans="1:13" ht="31.5" x14ac:dyDescent="0.25">
      <c r="A39" s="5" t="s">
        <v>92</v>
      </c>
      <c r="B39" s="5" t="s">
        <v>93</v>
      </c>
      <c r="C39" s="5" t="s">
        <v>87</v>
      </c>
      <c r="D39" s="6" t="s">
        <v>35</v>
      </c>
      <c r="E39" s="7" t="s">
        <v>36</v>
      </c>
      <c r="F39" s="8">
        <v>394</v>
      </c>
      <c r="G39" s="8"/>
      <c r="H39" s="8">
        <v>394</v>
      </c>
      <c r="I39" s="8"/>
      <c r="J39" s="8"/>
      <c r="K39" s="8">
        <v>394</v>
      </c>
      <c r="L39" s="9">
        <v>400</v>
      </c>
      <c r="M39" s="10"/>
    </row>
    <row r="40" spans="1:13" ht="31.5" x14ac:dyDescent="0.25">
      <c r="A40" s="5" t="s">
        <v>92</v>
      </c>
      <c r="B40" s="5" t="s">
        <v>93</v>
      </c>
      <c r="C40" s="5" t="s">
        <v>87</v>
      </c>
      <c r="D40" s="6" t="s">
        <v>26</v>
      </c>
      <c r="E40" s="7" t="s">
        <v>27</v>
      </c>
      <c r="F40" s="8">
        <v>3644</v>
      </c>
      <c r="G40" s="8"/>
      <c r="H40" s="8">
        <v>3644</v>
      </c>
      <c r="I40" s="8"/>
      <c r="J40" s="8"/>
      <c r="K40" s="8">
        <v>3644</v>
      </c>
      <c r="L40" s="9">
        <v>3300</v>
      </c>
      <c r="M40" s="10"/>
    </row>
    <row r="41" spans="1:13" ht="15.75" x14ac:dyDescent="0.25">
      <c r="A41" s="5"/>
      <c r="B41" s="5"/>
      <c r="C41" s="5"/>
      <c r="D41" s="6"/>
      <c r="E41" s="7"/>
      <c r="F41" s="8"/>
      <c r="G41" s="8"/>
      <c r="H41" s="8"/>
      <c r="I41" s="8"/>
      <c r="J41" s="8"/>
      <c r="K41" s="8"/>
      <c r="L41" s="9"/>
      <c r="M41" s="10"/>
    </row>
    <row r="42" spans="1:13" ht="31.5" x14ac:dyDescent="0.25">
      <c r="A42" s="5" t="s">
        <v>44</v>
      </c>
      <c r="B42" s="5" t="s">
        <v>45</v>
      </c>
      <c r="C42" s="5" t="s">
        <v>46</v>
      </c>
      <c r="D42" s="6" t="s">
        <v>47</v>
      </c>
      <c r="E42" s="7" t="s">
        <v>115</v>
      </c>
      <c r="F42" s="8">
        <v>75248</v>
      </c>
      <c r="G42" s="8"/>
      <c r="H42" s="8">
        <v>75248</v>
      </c>
      <c r="I42" s="8"/>
      <c r="J42" s="8"/>
      <c r="K42" s="8">
        <v>75248</v>
      </c>
      <c r="L42" s="9">
        <v>0</v>
      </c>
      <c r="M42" s="10"/>
    </row>
    <row r="43" spans="1:13" ht="47.25" x14ac:dyDescent="0.25">
      <c r="A43" s="5" t="s">
        <v>48</v>
      </c>
      <c r="B43" s="5" t="s">
        <v>49</v>
      </c>
      <c r="C43" s="5" t="s">
        <v>50</v>
      </c>
      <c r="D43" s="6" t="s">
        <v>51</v>
      </c>
      <c r="E43" s="7" t="s">
        <v>116</v>
      </c>
      <c r="F43" s="8">
        <v>56000</v>
      </c>
      <c r="G43" s="8">
        <v>6250</v>
      </c>
      <c r="H43" s="8">
        <v>16250</v>
      </c>
      <c r="I43" s="8">
        <v>16250</v>
      </c>
      <c r="J43" s="8">
        <v>17250</v>
      </c>
      <c r="K43" s="8">
        <v>56000</v>
      </c>
      <c r="L43" s="9">
        <v>97500</v>
      </c>
      <c r="M43" s="10"/>
    </row>
    <row r="44" spans="1:13" ht="31.5" x14ac:dyDescent="0.25">
      <c r="A44" s="5" t="s">
        <v>52</v>
      </c>
      <c r="B44" s="5" t="s">
        <v>49</v>
      </c>
      <c r="C44" s="5" t="s">
        <v>53</v>
      </c>
      <c r="D44" s="6" t="s">
        <v>22</v>
      </c>
      <c r="E44" s="7" t="s">
        <v>142</v>
      </c>
      <c r="F44" s="8">
        <v>120000</v>
      </c>
      <c r="G44" s="8"/>
      <c r="H44" s="8">
        <v>20000</v>
      </c>
      <c r="I44" s="8">
        <v>30000</v>
      </c>
      <c r="J44" s="8">
        <v>70000</v>
      </c>
      <c r="K44" s="8"/>
      <c r="L44" s="9">
        <v>150000</v>
      </c>
      <c r="M44" s="10"/>
    </row>
    <row r="45" spans="1:13" ht="31.5" x14ac:dyDescent="0.25">
      <c r="A45" s="5" t="s">
        <v>60</v>
      </c>
      <c r="B45" s="5" t="s">
        <v>55</v>
      </c>
      <c r="C45" s="5" t="s">
        <v>46</v>
      </c>
      <c r="D45" s="6" t="s">
        <v>47</v>
      </c>
      <c r="E45" s="7" t="s">
        <v>118</v>
      </c>
      <c r="F45" s="8">
        <v>1302180</v>
      </c>
      <c r="G45" s="8">
        <v>500000</v>
      </c>
      <c r="H45" s="8">
        <v>500000</v>
      </c>
      <c r="I45" s="8">
        <v>500000</v>
      </c>
      <c r="J45" s="8"/>
      <c r="K45" s="8">
        <v>1078877.1399999999</v>
      </c>
      <c r="L45" s="9">
        <v>0</v>
      </c>
      <c r="M45" s="10"/>
    </row>
    <row r="46" spans="1:13" ht="31.5" x14ac:dyDescent="0.25">
      <c r="A46" s="5" t="s">
        <v>54</v>
      </c>
      <c r="B46" s="5" t="s">
        <v>55</v>
      </c>
      <c r="C46" s="5" t="s">
        <v>46</v>
      </c>
      <c r="D46" s="6" t="s">
        <v>47</v>
      </c>
      <c r="E46" s="7" t="s">
        <v>117</v>
      </c>
      <c r="F46" s="8">
        <v>1771040</v>
      </c>
      <c r="G46" s="8">
        <v>843610</v>
      </c>
      <c r="H46" s="8">
        <v>1550000</v>
      </c>
      <c r="I46" s="8">
        <v>1500000</v>
      </c>
      <c r="J46" s="8"/>
      <c r="K46" s="8">
        <v>1493537.9</v>
      </c>
      <c r="L46" s="9">
        <v>0</v>
      </c>
      <c r="M46" s="10"/>
    </row>
    <row r="47" spans="1:13" ht="47.25" x14ac:dyDescent="0.25">
      <c r="A47" s="5" t="s">
        <v>56</v>
      </c>
      <c r="B47" s="5" t="s">
        <v>57</v>
      </c>
      <c r="C47" s="5" t="s">
        <v>58</v>
      </c>
      <c r="D47" s="6" t="s">
        <v>59</v>
      </c>
      <c r="E47" s="7" t="s">
        <v>150</v>
      </c>
      <c r="F47" s="8">
        <v>552437</v>
      </c>
      <c r="G47" s="8">
        <v>250000</v>
      </c>
      <c r="H47" s="8">
        <v>300000</v>
      </c>
      <c r="I47" s="8">
        <v>450000</v>
      </c>
      <c r="J47" s="8"/>
      <c r="K47" s="8">
        <v>349090.46</v>
      </c>
      <c r="L47" s="9">
        <v>0</v>
      </c>
      <c r="M47" s="10"/>
    </row>
    <row r="48" spans="1:13" ht="47.25" x14ac:dyDescent="0.25">
      <c r="A48" s="5" t="s">
        <v>61</v>
      </c>
      <c r="B48" s="5" t="s">
        <v>57</v>
      </c>
      <c r="C48" s="5" t="s">
        <v>58</v>
      </c>
      <c r="D48" s="6" t="s">
        <v>59</v>
      </c>
      <c r="E48" s="7" t="s">
        <v>149</v>
      </c>
      <c r="F48" s="8">
        <v>142100</v>
      </c>
      <c r="G48" s="8">
        <v>75000</v>
      </c>
      <c r="H48" s="8">
        <v>75000</v>
      </c>
      <c r="I48" s="8">
        <v>134400</v>
      </c>
      <c r="J48" s="8"/>
      <c r="K48" s="8">
        <v>70667.570000000007</v>
      </c>
      <c r="L48" s="9">
        <v>0</v>
      </c>
      <c r="M48" s="10"/>
    </row>
    <row r="49" spans="1:13" ht="15.75" x14ac:dyDescent="0.25">
      <c r="A49" s="5"/>
      <c r="B49" s="27" t="s">
        <v>165</v>
      </c>
      <c r="C49" s="28"/>
      <c r="D49" s="28"/>
      <c r="E49" s="29"/>
      <c r="F49" s="21"/>
      <c r="G49" s="21"/>
      <c r="H49" s="21"/>
      <c r="I49" s="21"/>
      <c r="J49" s="21"/>
      <c r="K49" s="21"/>
      <c r="L49" s="22">
        <f>L50+L51</f>
        <v>1150000</v>
      </c>
      <c r="M49" s="10"/>
    </row>
    <row r="50" spans="1:13" ht="31.5" x14ac:dyDescent="0.25">
      <c r="A50" s="5" t="s">
        <v>62</v>
      </c>
      <c r="B50" s="5" t="s">
        <v>55</v>
      </c>
      <c r="C50" s="5" t="s">
        <v>63</v>
      </c>
      <c r="D50" s="6" t="s">
        <v>33</v>
      </c>
      <c r="E50" s="7" t="s">
        <v>34</v>
      </c>
      <c r="F50" s="8">
        <v>115950</v>
      </c>
      <c r="G50" s="8"/>
      <c r="H50" s="8"/>
      <c r="I50" s="8">
        <v>116700</v>
      </c>
      <c r="J50" s="8">
        <v>19300</v>
      </c>
      <c r="K50" s="8">
        <v>53463.4</v>
      </c>
      <c r="L50" s="9">
        <v>200000</v>
      </c>
      <c r="M50" s="10"/>
    </row>
    <row r="51" spans="1:13" ht="31.5" x14ac:dyDescent="0.25">
      <c r="A51" s="5" t="s">
        <v>62</v>
      </c>
      <c r="B51" s="5" t="s">
        <v>55</v>
      </c>
      <c r="C51" s="5" t="s">
        <v>63</v>
      </c>
      <c r="D51" s="6" t="s">
        <v>35</v>
      </c>
      <c r="E51" s="7" t="s">
        <v>36</v>
      </c>
      <c r="F51" s="8">
        <v>409050</v>
      </c>
      <c r="G51" s="8"/>
      <c r="H51" s="8">
        <v>175000</v>
      </c>
      <c r="I51" s="8">
        <v>83300</v>
      </c>
      <c r="J51" s="8">
        <v>130700</v>
      </c>
      <c r="K51" s="8">
        <v>409042.37</v>
      </c>
      <c r="L51" s="9">
        <v>950000</v>
      </c>
      <c r="M51" s="10"/>
    </row>
    <row r="52" spans="1:13" ht="15.75" x14ac:dyDescent="0.25">
      <c r="A52" s="5"/>
      <c r="B52" s="5"/>
      <c r="C52" s="5"/>
      <c r="D52" s="6"/>
      <c r="E52" s="7"/>
      <c r="F52" s="8"/>
      <c r="G52" s="8"/>
      <c r="H52" s="8"/>
      <c r="I52" s="8"/>
      <c r="J52" s="8"/>
      <c r="K52" s="8"/>
      <c r="L52" s="9"/>
      <c r="M52" s="10"/>
    </row>
    <row r="53" spans="1:13" ht="31.5" x14ac:dyDescent="0.25">
      <c r="A53" s="5" t="s">
        <v>64</v>
      </c>
      <c r="B53" s="5" t="s">
        <v>65</v>
      </c>
      <c r="C53" s="5" t="s">
        <v>50</v>
      </c>
      <c r="D53" s="6" t="s">
        <v>51</v>
      </c>
      <c r="E53" s="7" t="s">
        <v>161</v>
      </c>
      <c r="F53" s="8">
        <v>4441100</v>
      </c>
      <c r="G53" s="8">
        <v>2463770</v>
      </c>
      <c r="H53" s="8">
        <v>1577330</v>
      </c>
      <c r="I53" s="8">
        <v>400000</v>
      </c>
      <c r="J53" s="8"/>
      <c r="K53" s="8">
        <v>4441100</v>
      </c>
      <c r="L53" s="9">
        <v>0</v>
      </c>
      <c r="M53" s="10"/>
    </row>
    <row r="54" spans="1:13" ht="15.75" x14ac:dyDescent="0.25">
      <c r="A54" s="5" t="s">
        <v>64</v>
      </c>
      <c r="B54" s="12" t="s">
        <v>65</v>
      </c>
      <c r="C54" s="13" t="s">
        <v>109</v>
      </c>
      <c r="D54" s="14" t="s">
        <v>110</v>
      </c>
      <c r="E54" s="15" t="s">
        <v>164</v>
      </c>
      <c r="F54" s="8">
        <v>3894832.28</v>
      </c>
      <c r="G54" s="8"/>
      <c r="H54" s="8"/>
      <c r="I54" s="8">
        <v>1163570</v>
      </c>
      <c r="J54" s="8">
        <v>2731262.28</v>
      </c>
      <c r="K54" s="8">
        <v>3163570</v>
      </c>
      <c r="L54" s="9">
        <v>8379380</v>
      </c>
      <c r="M54" s="10"/>
    </row>
    <row r="55" spans="1:13" ht="31.5" x14ac:dyDescent="0.25">
      <c r="A55" s="5" t="s">
        <v>84</v>
      </c>
      <c r="B55" s="5" t="s">
        <v>65</v>
      </c>
      <c r="C55" s="5" t="s">
        <v>168</v>
      </c>
      <c r="D55" s="6" t="s">
        <v>33</v>
      </c>
      <c r="E55" s="7" t="s">
        <v>151</v>
      </c>
      <c r="F55" s="8">
        <v>100000</v>
      </c>
      <c r="G55" s="8"/>
      <c r="H55" s="8"/>
      <c r="I55" s="8">
        <v>100000</v>
      </c>
      <c r="J55" s="8"/>
      <c r="K55" s="8"/>
      <c r="L55" s="9">
        <v>0</v>
      </c>
      <c r="M55" s="10"/>
    </row>
    <row r="56" spans="1:13" ht="15.75" x14ac:dyDescent="0.25">
      <c r="A56" s="5"/>
      <c r="B56" s="27" t="s">
        <v>119</v>
      </c>
      <c r="C56" s="28"/>
      <c r="D56" s="28"/>
      <c r="E56" s="29"/>
      <c r="F56" s="21"/>
      <c r="G56" s="21"/>
      <c r="H56" s="21"/>
      <c r="I56" s="21"/>
      <c r="J56" s="21"/>
      <c r="K56" s="21"/>
      <c r="L56" s="22">
        <f>L57+L59+L58</f>
        <v>35000</v>
      </c>
      <c r="M56" s="10"/>
    </row>
    <row r="57" spans="1:13" ht="15.75" x14ac:dyDescent="0.25">
      <c r="A57" s="5" t="s">
        <v>66</v>
      </c>
      <c r="B57" s="5" t="s">
        <v>65</v>
      </c>
      <c r="C57" s="5" t="s">
        <v>67</v>
      </c>
      <c r="D57" s="6" t="s">
        <v>29</v>
      </c>
      <c r="E57" s="7" t="s">
        <v>30</v>
      </c>
      <c r="F57" s="8">
        <v>4500</v>
      </c>
      <c r="G57" s="8">
        <v>1000</v>
      </c>
      <c r="H57" s="8">
        <v>1000</v>
      </c>
      <c r="I57" s="8">
        <v>1000</v>
      </c>
      <c r="J57" s="8">
        <v>1500</v>
      </c>
      <c r="K57" s="8">
        <v>3350</v>
      </c>
      <c r="L57" s="9">
        <v>3000</v>
      </c>
      <c r="M57" s="10"/>
    </row>
    <row r="58" spans="1:13" ht="31.5" x14ac:dyDescent="0.25">
      <c r="A58" s="5" t="s">
        <v>66</v>
      </c>
      <c r="B58" s="5" t="s">
        <v>65</v>
      </c>
      <c r="C58" s="5" t="s">
        <v>67</v>
      </c>
      <c r="D58" s="6" t="s">
        <v>35</v>
      </c>
      <c r="E58" s="7" t="s">
        <v>36</v>
      </c>
      <c r="F58" s="8">
        <v>13000</v>
      </c>
      <c r="G58" s="8"/>
      <c r="H58" s="8"/>
      <c r="I58" s="8"/>
      <c r="J58" s="8">
        <v>13000</v>
      </c>
      <c r="K58" s="8"/>
      <c r="L58" s="9">
        <v>23000</v>
      </c>
      <c r="M58" s="10"/>
    </row>
    <row r="59" spans="1:13" ht="31.5" x14ac:dyDescent="0.25">
      <c r="A59" s="5" t="s">
        <v>66</v>
      </c>
      <c r="B59" s="5" t="s">
        <v>65</v>
      </c>
      <c r="C59" s="5" t="s">
        <v>67</v>
      </c>
      <c r="D59" s="6" t="s">
        <v>26</v>
      </c>
      <c r="E59" s="7" t="s">
        <v>27</v>
      </c>
      <c r="F59" s="8">
        <v>4000</v>
      </c>
      <c r="G59" s="8">
        <v>1000</v>
      </c>
      <c r="H59" s="8">
        <v>1000</v>
      </c>
      <c r="I59" s="8"/>
      <c r="J59" s="8">
        <v>2000</v>
      </c>
      <c r="K59" s="8">
        <v>2000</v>
      </c>
      <c r="L59" s="9">
        <v>9000</v>
      </c>
      <c r="M59" s="10"/>
    </row>
    <row r="60" spans="1:13" ht="15.75" x14ac:dyDescent="0.25">
      <c r="A60" s="5"/>
      <c r="B60" s="27" t="s">
        <v>120</v>
      </c>
      <c r="C60" s="28"/>
      <c r="D60" s="28"/>
      <c r="E60" s="29"/>
      <c r="F60" s="21"/>
      <c r="G60" s="21"/>
      <c r="H60" s="21"/>
      <c r="I60" s="21"/>
      <c r="J60" s="21"/>
      <c r="K60" s="21"/>
      <c r="L60" s="22">
        <f>L61+L62+L63+L64</f>
        <v>251000</v>
      </c>
      <c r="M60" s="10"/>
    </row>
    <row r="61" spans="1:13" ht="15.75" x14ac:dyDescent="0.25">
      <c r="A61" s="5" t="s">
        <v>68</v>
      </c>
      <c r="B61" s="5" t="s">
        <v>69</v>
      </c>
      <c r="C61" s="5" t="s">
        <v>70</v>
      </c>
      <c r="D61" s="6" t="s">
        <v>22</v>
      </c>
      <c r="E61" s="7" t="s">
        <v>23</v>
      </c>
      <c r="F61" s="8">
        <v>30000</v>
      </c>
      <c r="G61" s="8"/>
      <c r="H61" s="8"/>
      <c r="I61" s="8"/>
      <c r="J61" s="8">
        <v>30000</v>
      </c>
      <c r="K61" s="8"/>
      <c r="L61" s="9">
        <v>35000</v>
      </c>
      <c r="M61" s="10"/>
    </row>
    <row r="62" spans="1:13" ht="15.75" x14ac:dyDescent="0.25">
      <c r="A62" s="5" t="s">
        <v>68</v>
      </c>
      <c r="B62" s="5" t="s">
        <v>69</v>
      </c>
      <c r="C62" s="5" t="s">
        <v>70</v>
      </c>
      <c r="D62" s="6" t="s">
        <v>24</v>
      </c>
      <c r="E62" s="7" t="s">
        <v>25</v>
      </c>
      <c r="F62" s="8">
        <v>140000</v>
      </c>
      <c r="G62" s="8">
        <v>10000</v>
      </c>
      <c r="H62" s="8">
        <v>49000</v>
      </c>
      <c r="I62" s="8">
        <v>36000</v>
      </c>
      <c r="J62" s="8">
        <v>45000</v>
      </c>
      <c r="K62" s="8">
        <v>83255</v>
      </c>
      <c r="L62" s="9">
        <v>151000</v>
      </c>
      <c r="M62" s="10"/>
    </row>
    <row r="63" spans="1:13" ht="31.5" x14ac:dyDescent="0.25">
      <c r="A63" s="5" t="s">
        <v>68</v>
      </c>
      <c r="B63" s="5" t="s">
        <v>69</v>
      </c>
      <c r="C63" s="5" t="s">
        <v>70</v>
      </c>
      <c r="D63" s="6" t="s">
        <v>26</v>
      </c>
      <c r="E63" s="7" t="s">
        <v>27</v>
      </c>
      <c r="F63" s="8">
        <v>11187.72</v>
      </c>
      <c r="G63" s="8"/>
      <c r="H63" s="8">
        <v>3000</v>
      </c>
      <c r="I63" s="8"/>
      <c r="J63" s="8">
        <v>8187.72</v>
      </c>
      <c r="K63" s="8"/>
      <c r="L63" s="9">
        <v>10000</v>
      </c>
      <c r="M63" s="10"/>
    </row>
    <row r="64" spans="1:13" ht="31.5" x14ac:dyDescent="0.25">
      <c r="A64" s="5" t="s">
        <v>68</v>
      </c>
      <c r="B64" s="5" t="s">
        <v>69</v>
      </c>
      <c r="C64" s="5" t="s">
        <v>70</v>
      </c>
      <c r="D64" s="6" t="s">
        <v>35</v>
      </c>
      <c r="E64" s="7" t="s">
        <v>36</v>
      </c>
      <c r="F64" s="8">
        <v>70000</v>
      </c>
      <c r="G64" s="8"/>
      <c r="H64" s="8"/>
      <c r="I64" s="8"/>
      <c r="J64" s="8"/>
      <c r="K64" s="8"/>
      <c r="L64" s="9">
        <v>55000</v>
      </c>
      <c r="M64" s="10"/>
    </row>
    <row r="65" spans="1:13" ht="15.75" x14ac:dyDescent="0.25">
      <c r="A65" s="5"/>
      <c r="B65" s="5"/>
      <c r="C65" s="5"/>
      <c r="D65" s="6"/>
      <c r="E65" s="7"/>
      <c r="F65" s="8"/>
      <c r="G65" s="8"/>
      <c r="H65" s="8"/>
      <c r="I65" s="8"/>
      <c r="J65" s="8"/>
      <c r="K65" s="8"/>
      <c r="L65" s="9"/>
      <c r="M65" s="10"/>
    </row>
    <row r="66" spans="1:13" ht="31.5" x14ac:dyDescent="0.25">
      <c r="A66" s="5" t="s">
        <v>71</v>
      </c>
      <c r="B66" s="5" t="s">
        <v>72</v>
      </c>
      <c r="C66" s="5" t="s">
        <v>73</v>
      </c>
      <c r="D66" s="6" t="s">
        <v>22</v>
      </c>
      <c r="E66" s="7" t="s">
        <v>139</v>
      </c>
      <c r="F66" s="8">
        <v>8710</v>
      </c>
      <c r="G66" s="8"/>
      <c r="H66" s="8">
        <v>25000</v>
      </c>
      <c r="I66" s="8"/>
      <c r="J66" s="8"/>
      <c r="K66" s="8">
        <v>8710</v>
      </c>
      <c r="L66" s="9">
        <v>10000</v>
      </c>
      <c r="M66" s="10"/>
    </row>
    <row r="67" spans="1:13" ht="15.75" x14ac:dyDescent="0.25">
      <c r="A67" s="5"/>
      <c r="B67" s="27" t="s">
        <v>121</v>
      </c>
      <c r="C67" s="28"/>
      <c r="D67" s="28"/>
      <c r="E67" s="29"/>
      <c r="F67" s="21"/>
      <c r="G67" s="21"/>
      <c r="H67" s="21"/>
      <c r="I67" s="21"/>
      <c r="J67" s="21"/>
      <c r="K67" s="21"/>
      <c r="L67" s="22">
        <f>L68+L69+L70+L71+L73+L74+L75+L76+L77+L78+L79+L80+L81+L72</f>
        <v>4808800</v>
      </c>
      <c r="M67" s="10"/>
    </row>
    <row r="68" spans="1:13" ht="31.5" x14ac:dyDescent="0.25">
      <c r="A68" s="5" t="s">
        <v>74</v>
      </c>
      <c r="B68" s="5" t="s">
        <v>75</v>
      </c>
      <c r="C68" s="5" t="s">
        <v>76</v>
      </c>
      <c r="D68" s="6" t="s">
        <v>31</v>
      </c>
      <c r="E68" s="7" t="s">
        <v>155</v>
      </c>
      <c r="F68" s="8">
        <v>950000</v>
      </c>
      <c r="G68" s="8">
        <v>350000</v>
      </c>
      <c r="H68" s="8">
        <v>180000</v>
      </c>
      <c r="I68" s="8">
        <v>170000</v>
      </c>
      <c r="J68" s="8">
        <v>200000</v>
      </c>
      <c r="K68" s="8">
        <v>689394</v>
      </c>
      <c r="L68" s="9">
        <v>1193600</v>
      </c>
      <c r="M68" s="10"/>
    </row>
    <row r="69" spans="1:13" ht="47.25" x14ac:dyDescent="0.25">
      <c r="A69" s="5" t="s">
        <v>77</v>
      </c>
      <c r="B69" s="5" t="s">
        <v>75</v>
      </c>
      <c r="C69" s="5" t="s">
        <v>76</v>
      </c>
      <c r="D69" s="6" t="s">
        <v>33</v>
      </c>
      <c r="E69" s="7" t="s">
        <v>137</v>
      </c>
      <c r="F69" s="8">
        <v>132000</v>
      </c>
      <c r="G69" s="8">
        <v>35000</v>
      </c>
      <c r="H69" s="8">
        <v>25000</v>
      </c>
      <c r="I69" s="8">
        <v>10000</v>
      </c>
      <c r="J69" s="8">
        <v>62000</v>
      </c>
      <c r="K69" s="8">
        <v>27065.119999999999</v>
      </c>
      <c r="L69" s="9">
        <v>132000</v>
      </c>
      <c r="M69" s="10"/>
    </row>
    <row r="70" spans="1:13" ht="47.25" x14ac:dyDescent="0.25">
      <c r="A70" s="5" t="s">
        <v>77</v>
      </c>
      <c r="B70" s="5" t="s">
        <v>75</v>
      </c>
      <c r="C70" s="5" t="s">
        <v>76</v>
      </c>
      <c r="D70" s="6" t="s">
        <v>26</v>
      </c>
      <c r="E70" s="7" t="s">
        <v>138</v>
      </c>
      <c r="F70" s="8">
        <v>68000</v>
      </c>
      <c r="G70" s="8"/>
      <c r="H70" s="8">
        <v>5000</v>
      </c>
      <c r="I70" s="8">
        <v>30000</v>
      </c>
      <c r="J70" s="8">
        <v>33000</v>
      </c>
      <c r="K70" s="8"/>
      <c r="L70" s="9">
        <v>68000</v>
      </c>
      <c r="M70" s="10"/>
    </row>
    <row r="71" spans="1:13" ht="31.5" x14ac:dyDescent="0.25">
      <c r="A71" s="5" t="s">
        <v>167</v>
      </c>
      <c r="B71" s="5" t="s">
        <v>89</v>
      </c>
      <c r="C71" s="5" t="s">
        <v>90</v>
      </c>
      <c r="D71" s="6" t="s">
        <v>33</v>
      </c>
      <c r="E71" s="7" t="s">
        <v>156</v>
      </c>
      <c r="F71" s="8">
        <v>262185</v>
      </c>
      <c r="G71" s="8">
        <v>50000</v>
      </c>
      <c r="H71" s="8">
        <v>50000</v>
      </c>
      <c r="I71" s="8"/>
      <c r="J71" s="8">
        <v>110000</v>
      </c>
      <c r="K71" s="8">
        <v>81719.38</v>
      </c>
      <c r="L71" s="9">
        <v>1545200</v>
      </c>
      <c r="M71" s="10"/>
    </row>
    <row r="72" spans="1:13" ht="31.5" x14ac:dyDescent="0.25">
      <c r="A72" s="5" t="s">
        <v>167</v>
      </c>
      <c r="B72" s="5" t="s">
        <v>89</v>
      </c>
      <c r="C72" s="5" t="s">
        <v>90</v>
      </c>
      <c r="D72" s="6" t="s">
        <v>22</v>
      </c>
      <c r="E72" s="7" t="s">
        <v>169</v>
      </c>
      <c r="F72" s="8">
        <v>49300</v>
      </c>
      <c r="G72" s="8"/>
      <c r="H72" s="8"/>
      <c r="I72" s="8"/>
      <c r="J72" s="8"/>
      <c r="K72" s="8">
        <v>49212.54</v>
      </c>
      <c r="L72" s="9">
        <v>50000</v>
      </c>
      <c r="M72" s="10"/>
    </row>
    <row r="73" spans="1:13" ht="41.25" customHeight="1" x14ac:dyDescent="0.25">
      <c r="A73" s="5" t="s">
        <v>167</v>
      </c>
      <c r="B73" s="5" t="s">
        <v>89</v>
      </c>
      <c r="C73" s="5" t="s">
        <v>90</v>
      </c>
      <c r="D73" s="6" t="s">
        <v>35</v>
      </c>
      <c r="E73" s="7" t="s">
        <v>157</v>
      </c>
      <c r="F73" s="8">
        <v>38515</v>
      </c>
      <c r="G73" s="8"/>
      <c r="H73" s="8">
        <v>40000</v>
      </c>
      <c r="I73" s="8">
        <v>50000</v>
      </c>
      <c r="J73" s="8"/>
      <c r="K73" s="8">
        <v>38514.33</v>
      </c>
      <c r="L73" s="9">
        <v>600000</v>
      </c>
      <c r="M73" s="10"/>
    </row>
    <row r="74" spans="1:13" ht="15.75" x14ac:dyDescent="0.25">
      <c r="A74" s="5" t="s">
        <v>78</v>
      </c>
      <c r="B74" s="5" t="s">
        <v>75</v>
      </c>
      <c r="C74" s="5" t="s">
        <v>76</v>
      </c>
      <c r="D74" s="6" t="s">
        <v>33</v>
      </c>
      <c r="E74" s="7" t="s">
        <v>122</v>
      </c>
      <c r="F74" s="8">
        <v>3500</v>
      </c>
      <c r="G74" s="8"/>
      <c r="H74" s="8"/>
      <c r="I74" s="8">
        <v>3500</v>
      </c>
      <c r="J74" s="8"/>
      <c r="K74" s="8">
        <v>3500</v>
      </c>
      <c r="L74" s="9">
        <v>5000</v>
      </c>
      <c r="M74" s="10"/>
    </row>
    <row r="75" spans="1:13" ht="15.75" x14ac:dyDescent="0.25">
      <c r="A75" s="5" t="s">
        <v>79</v>
      </c>
      <c r="B75" s="5" t="s">
        <v>75</v>
      </c>
      <c r="C75" s="5" t="s">
        <v>76</v>
      </c>
      <c r="D75" s="6" t="s">
        <v>33</v>
      </c>
      <c r="E75" s="7" t="s">
        <v>123</v>
      </c>
      <c r="F75" s="8">
        <v>125000</v>
      </c>
      <c r="G75" s="8">
        <v>5000</v>
      </c>
      <c r="H75" s="8">
        <v>55000</v>
      </c>
      <c r="I75" s="8">
        <v>50000</v>
      </c>
      <c r="J75" s="8">
        <v>15000</v>
      </c>
      <c r="K75" s="8">
        <v>12767</v>
      </c>
      <c r="L75" s="9">
        <v>125000</v>
      </c>
      <c r="M75" s="10"/>
    </row>
    <row r="76" spans="1:13" ht="15.75" x14ac:dyDescent="0.25">
      <c r="A76" s="5" t="s">
        <v>80</v>
      </c>
      <c r="B76" s="5" t="s">
        <v>75</v>
      </c>
      <c r="C76" s="5" t="s">
        <v>76</v>
      </c>
      <c r="D76" s="6" t="s">
        <v>20</v>
      </c>
      <c r="E76" s="7" t="s">
        <v>21</v>
      </c>
      <c r="F76" s="8">
        <v>89800</v>
      </c>
      <c r="G76" s="8">
        <v>5000</v>
      </c>
      <c r="H76" s="8">
        <v>5000</v>
      </c>
      <c r="I76" s="8"/>
      <c r="J76" s="8"/>
      <c r="K76" s="8">
        <v>20433.14</v>
      </c>
      <c r="L76" s="9">
        <v>85000</v>
      </c>
      <c r="M76" s="10"/>
    </row>
    <row r="77" spans="1:13" ht="31.5" x14ac:dyDescent="0.25">
      <c r="A77" s="5" t="s">
        <v>80</v>
      </c>
      <c r="B77" s="5" t="s">
        <v>75</v>
      </c>
      <c r="C77" s="5" t="s">
        <v>76</v>
      </c>
      <c r="D77" s="6" t="s">
        <v>33</v>
      </c>
      <c r="E77" s="7" t="s">
        <v>34</v>
      </c>
      <c r="F77" s="8">
        <v>876047.49</v>
      </c>
      <c r="G77" s="8">
        <v>80000</v>
      </c>
      <c r="H77" s="8">
        <v>263800</v>
      </c>
      <c r="I77" s="8">
        <v>336574.49</v>
      </c>
      <c r="J77" s="8">
        <v>80720</v>
      </c>
      <c r="K77" s="8">
        <v>750327</v>
      </c>
      <c r="L77" s="9">
        <v>850000</v>
      </c>
      <c r="M77" s="10"/>
    </row>
    <row r="78" spans="1:13" ht="15.75" x14ac:dyDescent="0.25">
      <c r="A78" s="5" t="s">
        <v>80</v>
      </c>
      <c r="B78" s="5" t="s">
        <v>75</v>
      </c>
      <c r="C78" s="5" t="s">
        <v>76</v>
      </c>
      <c r="D78" s="6" t="s">
        <v>22</v>
      </c>
      <c r="E78" s="7" t="s">
        <v>23</v>
      </c>
      <c r="F78" s="8">
        <v>89500</v>
      </c>
      <c r="G78" s="8">
        <v>28800</v>
      </c>
      <c r="H78" s="8">
        <v>13100</v>
      </c>
      <c r="I78" s="8">
        <v>10000</v>
      </c>
      <c r="J78" s="8"/>
      <c r="K78" s="8">
        <v>28762.69</v>
      </c>
      <c r="L78" s="9">
        <v>50000</v>
      </c>
      <c r="M78" s="10"/>
    </row>
    <row r="79" spans="1:13" ht="31.5" x14ac:dyDescent="0.25">
      <c r="A79" s="5" t="s">
        <v>80</v>
      </c>
      <c r="B79" s="5" t="s">
        <v>75</v>
      </c>
      <c r="C79" s="5" t="s">
        <v>76</v>
      </c>
      <c r="D79" s="6" t="s">
        <v>35</v>
      </c>
      <c r="E79" s="7" t="s">
        <v>36</v>
      </c>
      <c r="F79" s="8">
        <v>230000</v>
      </c>
      <c r="G79" s="8">
        <v>47000</v>
      </c>
      <c r="H79" s="8">
        <v>40000</v>
      </c>
      <c r="I79" s="8">
        <v>59000</v>
      </c>
      <c r="J79" s="8"/>
      <c r="K79" s="8">
        <v>145911</v>
      </c>
      <c r="L79" s="9">
        <v>0</v>
      </c>
      <c r="M79" s="10"/>
    </row>
    <row r="80" spans="1:13" ht="31.5" x14ac:dyDescent="0.25">
      <c r="A80" s="5" t="s">
        <v>80</v>
      </c>
      <c r="B80" s="5" t="s">
        <v>75</v>
      </c>
      <c r="C80" s="5" t="s">
        <v>76</v>
      </c>
      <c r="D80" s="6" t="s">
        <v>26</v>
      </c>
      <c r="E80" s="7" t="s">
        <v>27</v>
      </c>
      <c r="F80" s="8">
        <v>80722</v>
      </c>
      <c r="G80" s="8">
        <v>21000</v>
      </c>
      <c r="H80" s="8">
        <v>39722</v>
      </c>
      <c r="I80" s="8">
        <v>15000</v>
      </c>
      <c r="J80" s="8">
        <v>5000</v>
      </c>
      <c r="K80" s="8">
        <v>21444</v>
      </c>
      <c r="L80" s="9">
        <v>55000</v>
      </c>
      <c r="M80" s="10"/>
    </row>
    <row r="81" spans="1:13" ht="31.5" x14ac:dyDescent="0.25">
      <c r="A81" s="5" t="s">
        <v>81</v>
      </c>
      <c r="B81" s="5" t="s">
        <v>41</v>
      </c>
      <c r="C81" s="5" t="s">
        <v>42</v>
      </c>
      <c r="D81" s="6" t="s">
        <v>26</v>
      </c>
      <c r="E81" s="7" t="s">
        <v>135</v>
      </c>
      <c r="F81" s="8">
        <v>50000</v>
      </c>
      <c r="G81" s="8">
        <v>10000</v>
      </c>
      <c r="H81" s="8">
        <v>20000</v>
      </c>
      <c r="I81" s="8">
        <v>20000</v>
      </c>
      <c r="J81" s="8"/>
      <c r="K81" s="8"/>
      <c r="L81" s="9">
        <v>50000</v>
      </c>
      <c r="M81" s="10"/>
    </row>
    <row r="82" spans="1:13" ht="15.75" x14ac:dyDescent="0.25">
      <c r="A82" s="5"/>
      <c r="B82" s="36" t="s">
        <v>133</v>
      </c>
      <c r="C82" s="37"/>
      <c r="D82" s="37"/>
      <c r="E82" s="38"/>
      <c r="F82" s="8"/>
      <c r="G82" s="8"/>
      <c r="H82" s="8"/>
      <c r="I82" s="8"/>
      <c r="J82" s="8"/>
      <c r="K82" s="8"/>
      <c r="L82" s="9">
        <f>L83+L84</f>
        <v>9800</v>
      </c>
      <c r="M82" s="10"/>
    </row>
    <row r="83" spans="1:13" ht="31.5" x14ac:dyDescent="0.25">
      <c r="A83" s="5" t="s">
        <v>91</v>
      </c>
      <c r="B83" s="5" t="s">
        <v>75</v>
      </c>
      <c r="C83" s="5" t="s">
        <v>76</v>
      </c>
      <c r="D83" s="6" t="s">
        <v>33</v>
      </c>
      <c r="E83" s="7" t="s">
        <v>34</v>
      </c>
      <c r="F83" s="8">
        <v>4900</v>
      </c>
      <c r="G83" s="8">
        <v>4800</v>
      </c>
      <c r="H83" s="8"/>
      <c r="I83" s="8">
        <v>2550</v>
      </c>
      <c r="J83" s="8"/>
      <c r="K83" s="8">
        <v>4900</v>
      </c>
      <c r="L83" s="9">
        <v>4900</v>
      </c>
      <c r="M83" s="10"/>
    </row>
    <row r="84" spans="1:13" ht="31.5" x14ac:dyDescent="0.25">
      <c r="A84" s="5" t="s">
        <v>91</v>
      </c>
      <c r="B84" s="5" t="s">
        <v>75</v>
      </c>
      <c r="C84" s="5" t="s">
        <v>76</v>
      </c>
      <c r="D84" s="6" t="s">
        <v>35</v>
      </c>
      <c r="E84" s="7" t="s">
        <v>36</v>
      </c>
      <c r="F84" s="8">
        <v>4900</v>
      </c>
      <c r="G84" s="8"/>
      <c r="H84" s="8"/>
      <c r="I84" s="8">
        <v>2450</v>
      </c>
      <c r="J84" s="8"/>
      <c r="K84" s="8">
        <v>4900</v>
      </c>
      <c r="L84" s="9">
        <v>4900</v>
      </c>
      <c r="M84" s="10"/>
    </row>
    <row r="85" spans="1:13" ht="15.75" x14ac:dyDescent="0.25">
      <c r="A85" s="5"/>
      <c r="B85" s="27" t="s">
        <v>136</v>
      </c>
      <c r="C85" s="28"/>
      <c r="D85" s="28"/>
      <c r="E85" s="29"/>
      <c r="F85" s="21"/>
      <c r="G85" s="21"/>
      <c r="H85" s="21"/>
      <c r="I85" s="21"/>
      <c r="J85" s="21"/>
      <c r="K85" s="21"/>
      <c r="L85" s="22">
        <f>L86+L87+L88+L89</f>
        <v>285600</v>
      </c>
      <c r="M85" s="10"/>
    </row>
    <row r="86" spans="1:13" ht="31.5" x14ac:dyDescent="0.25">
      <c r="A86" s="5" t="s">
        <v>82</v>
      </c>
      <c r="B86" s="5" t="s">
        <v>65</v>
      </c>
      <c r="C86" s="5" t="s">
        <v>83</v>
      </c>
      <c r="D86" s="6" t="s">
        <v>33</v>
      </c>
      <c r="E86" s="7" t="s">
        <v>34</v>
      </c>
      <c r="F86" s="8">
        <v>57000</v>
      </c>
      <c r="G86" s="8"/>
      <c r="H86" s="8"/>
      <c r="I86" s="8">
        <v>9000</v>
      </c>
      <c r="J86" s="8">
        <v>48000</v>
      </c>
      <c r="K86" s="8"/>
      <c r="L86" s="9">
        <v>60000</v>
      </c>
      <c r="M86" s="10"/>
    </row>
    <row r="87" spans="1:13" ht="15.75" x14ac:dyDescent="0.25">
      <c r="A87" s="5" t="s">
        <v>82</v>
      </c>
      <c r="B87" s="5" t="s">
        <v>65</v>
      </c>
      <c r="C87" s="5" t="s">
        <v>83</v>
      </c>
      <c r="D87" s="6" t="s">
        <v>22</v>
      </c>
      <c r="E87" s="7" t="s">
        <v>23</v>
      </c>
      <c r="F87" s="8">
        <v>80000</v>
      </c>
      <c r="G87" s="8"/>
      <c r="H87" s="8">
        <v>8000</v>
      </c>
      <c r="I87" s="8"/>
      <c r="J87" s="8">
        <v>72000</v>
      </c>
      <c r="K87" s="8">
        <v>5400</v>
      </c>
      <c r="L87" s="9">
        <v>8600</v>
      </c>
      <c r="M87" s="10"/>
    </row>
    <row r="88" spans="1:13" ht="15.75" x14ac:dyDescent="0.25">
      <c r="A88" s="5" t="s">
        <v>82</v>
      </c>
      <c r="B88" s="5" t="s">
        <v>65</v>
      </c>
      <c r="C88" s="5" t="s">
        <v>83</v>
      </c>
      <c r="D88" s="6" t="s">
        <v>24</v>
      </c>
      <c r="E88" s="7" t="s">
        <v>25</v>
      </c>
      <c r="F88" s="8">
        <v>97000</v>
      </c>
      <c r="G88" s="8"/>
      <c r="H88" s="8">
        <v>32000</v>
      </c>
      <c r="I88" s="8">
        <v>30000</v>
      </c>
      <c r="J88" s="8">
        <v>35000</v>
      </c>
      <c r="K88" s="8">
        <v>78000</v>
      </c>
      <c r="L88" s="9">
        <v>120000</v>
      </c>
      <c r="M88" s="10"/>
    </row>
    <row r="89" spans="1:13" ht="31.5" x14ac:dyDescent="0.25">
      <c r="A89" s="5" t="s">
        <v>82</v>
      </c>
      <c r="B89" s="5" t="s">
        <v>65</v>
      </c>
      <c r="C89" s="5" t="s">
        <v>83</v>
      </c>
      <c r="D89" s="6" t="s">
        <v>26</v>
      </c>
      <c r="E89" s="7" t="s">
        <v>27</v>
      </c>
      <c r="F89" s="8">
        <v>6000</v>
      </c>
      <c r="G89" s="8"/>
      <c r="H89" s="8">
        <v>3000</v>
      </c>
      <c r="I89" s="8">
        <v>1000</v>
      </c>
      <c r="J89" s="8">
        <v>2000</v>
      </c>
      <c r="K89" s="8"/>
      <c r="L89" s="9">
        <v>97000</v>
      </c>
      <c r="M89" s="10"/>
    </row>
    <row r="90" spans="1:13" ht="12.75" customHeight="1" x14ac:dyDescent="0.25">
      <c r="L90" s="9"/>
      <c r="M90" s="10"/>
    </row>
    <row r="91" spans="1:13" ht="15.75" x14ac:dyDescent="0.25">
      <c r="A91" s="5"/>
      <c r="B91" s="27" t="s">
        <v>134</v>
      </c>
      <c r="C91" s="28"/>
      <c r="D91" s="28"/>
      <c r="E91" s="29"/>
      <c r="F91" s="21"/>
      <c r="G91" s="21"/>
      <c r="H91" s="21"/>
      <c r="I91" s="21"/>
      <c r="J91" s="21"/>
      <c r="K91" s="21"/>
      <c r="L91" s="22">
        <f>L92+L93+L94</f>
        <v>177000</v>
      </c>
      <c r="M91" s="10"/>
    </row>
    <row r="92" spans="1:13" ht="15.75" x14ac:dyDescent="0.25">
      <c r="A92" s="5" t="s">
        <v>85</v>
      </c>
      <c r="B92" s="5" t="s">
        <v>86</v>
      </c>
      <c r="C92" s="5" t="s">
        <v>87</v>
      </c>
      <c r="D92" s="6" t="s">
        <v>22</v>
      </c>
      <c r="E92" s="7" t="s">
        <v>23</v>
      </c>
      <c r="F92" s="8">
        <v>147000</v>
      </c>
      <c r="G92" s="8">
        <v>24000</v>
      </c>
      <c r="H92" s="8">
        <v>36000</v>
      </c>
      <c r="I92" s="8">
        <v>39000</v>
      </c>
      <c r="J92" s="8">
        <v>48000</v>
      </c>
      <c r="K92" s="8">
        <v>108000</v>
      </c>
      <c r="L92" s="9">
        <v>147000</v>
      </c>
      <c r="M92" s="10"/>
    </row>
    <row r="93" spans="1:13" ht="15.75" x14ac:dyDescent="0.25">
      <c r="A93" s="5" t="s">
        <v>85</v>
      </c>
      <c r="B93" s="5" t="s">
        <v>86</v>
      </c>
      <c r="C93" s="5" t="s">
        <v>87</v>
      </c>
      <c r="D93" s="6" t="s">
        <v>24</v>
      </c>
      <c r="E93" s="7" t="s">
        <v>25</v>
      </c>
      <c r="F93" s="8">
        <v>4000</v>
      </c>
      <c r="G93" s="8"/>
      <c r="H93" s="8"/>
      <c r="I93" s="8"/>
      <c r="J93" s="8">
        <v>4000</v>
      </c>
      <c r="K93" s="8"/>
      <c r="L93" s="9">
        <v>4000</v>
      </c>
      <c r="M93" s="10"/>
    </row>
    <row r="94" spans="1:13" ht="31.5" x14ac:dyDescent="0.25">
      <c r="A94" s="5" t="s">
        <v>85</v>
      </c>
      <c r="B94" s="5" t="s">
        <v>86</v>
      </c>
      <c r="C94" s="5" t="s">
        <v>87</v>
      </c>
      <c r="D94" s="6" t="s">
        <v>26</v>
      </c>
      <c r="E94" s="7" t="s">
        <v>27</v>
      </c>
      <c r="F94" s="8">
        <v>26000</v>
      </c>
      <c r="G94" s="8"/>
      <c r="H94" s="8"/>
      <c r="I94" s="8"/>
      <c r="J94" s="8">
        <v>26000</v>
      </c>
      <c r="K94" s="8"/>
      <c r="L94" s="9">
        <v>26000</v>
      </c>
      <c r="M94" s="10"/>
    </row>
    <row r="95" spans="1:13" ht="15.75" x14ac:dyDescent="0.25">
      <c r="A95" s="5"/>
      <c r="B95" s="5"/>
      <c r="C95" s="5"/>
      <c r="D95" s="6"/>
      <c r="E95" s="7"/>
      <c r="F95" s="8"/>
      <c r="G95" s="8"/>
      <c r="H95" s="8"/>
      <c r="I95" s="8"/>
      <c r="J95" s="8"/>
      <c r="K95" s="8"/>
      <c r="L95" s="9"/>
      <c r="M95" s="10"/>
    </row>
    <row r="96" spans="1:13" ht="31.5" x14ac:dyDescent="0.25">
      <c r="A96" s="5" t="s">
        <v>88</v>
      </c>
      <c r="B96" s="5" t="s">
        <v>89</v>
      </c>
      <c r="C96" s="5" t="s">
        <v>90</v>
      </c>
      <c r="D96" s="6" t="s">
        <v>33</v>
      </c>
      <c r="E96" s="7" t="s">
        <v>132</v>
      </c>
      <c r="F96" s="8">
        <v>4000</v>
      </c>
      <c r="G96" s="8">
        <v>1000</v>
      </c>
      <c r="H96" s="8">
        <v>1000</v>
      </c>
      <c r="I96" s="8">
        <v>1000</v>
      </c>
      <c r="J96" s="8">
        <v>1000</v>
      </c>
      <c r="K96" s="8">
        <v>3000</v>
      </c>
      <c r="L96" s="9">
        <v>4000</v>
      </c>
      <c r="M96" s="10"/>
    </row>
    <row r="97" spans="1:13" ht="3.75" customHeight="1" x14ac:dyDescent="0.25">
      <c r="L97" s="9"/>
      <c r="M97" s="10"/>
    </row>
    <row r="98" spans="1:13" ht="21.75" customHeight="1" x14ac:dyDescent="0.25">
      <c r="C98" s="19" t="s">
        <v>154</v>
      </c>
      <c r="D98" s="19"/>
      <c r="E98" s="19"/>
      <c r="F98" s="19"/>
      <c r="G98" s="19"/>
      <c r="H98" s="19"/>
      <c r="I98" s="19"/>
      <c r="J98" s="19"/>
      <c r="K98" s="20"/>
      <c r="L98" s="9"/>
      <c r="M98" s="10"/>
    </row>
    <row r="99" spans="1:13" ht="15.75" x14ac:dyDescent="0.25">
      <c r="A99" s="5"/>
      <c r="B99" s="27" t="s">
        <v>131</v>
      </c>
      <c r="C99" s="28"/>
      <c r="D99" s="28"/>
      <c r="E99" s="29"/>
      <c r="F99" s="21"/>
      <c r="G99" s="21"/>
      <c r="H99" s="21"/>
      <c r="I99" s="21"/>
      <c r="J99" s="21"/>
      <c r="K99" s="21"/>
      <c r="L99" s="22">
        <f>L100+L101+L102+L103+L104+L105+L107</f>
        <v>0</v>
      </c>
      <c r="M99" s="10"/>
    </row>
    <row r="100" spans="1:13" ht="15.75" x14ac:dyDescent="0.25">
      <c r="A100" s="5" t="s">
        <v>94</v>
      </c>
      <c r="B100" s="5" t="s">
        <v>95</v>
      </c>
      <c r="C100" s="5" t="s">
        <v>11</v>
      </c>
      <c r="D100" s="6" t="s">
        <v>12</v>
      </c>
      <c r="E100" s="7" t="s">
        <v>13</v>
      </c>
      <c r="F100" s="8">
        <v>230200</v>
      </c>
      <c r="G100" s="8">
        <v>57600</v>
      </c>
      <c r="H100" s="8">
        <v>60000</v>
      </c>
      <c r="I100" s="8">
        <v>57600</v>
      </c>
      <c r="J100" s="8">
        <v>55000</v>
      </c>
      <c r="K100" s="8">
        <v>172146.92</v>
      </c>
      <c r="L100" s="9">
        <v>0</v>
      </c>
      <c r="M100" s="10"/>
    </row>
    <row r="101" spans="1:13" ht="31.5" x14ac:dyDescent="0.25">
      <c r="A101" s="5" t="s">
        <v>94</v>
      </c>
      <c r="B101" s="5" t="s">
        <v>95</v>
      </c>
      <c r="C101" s="5" t="s">
        <v>11</v>
      </c>
      <c r="D101" s="6" t="s">
        <v>16</v>
      </c>
      <c r="E101" s="7" t="s">
        <v>17</v>
      </c>
      <c r="F101" s="8">
        <v>70000</v>
      </c>
      <c r="G101" s="8">
        <v>17500</v>
      </c>
      <c r="H101" s="8">
        <v>18200</v>
      </c>
      <c r="I101" s="8">
        <v>17500</v>
      </c>
      <c r="J101" s="8">
        <v>16800</v>
      </c>
      <c r="K101" s="8">
        <v>40170.36</v>
      </c>
      <c r="L101" s="9">
        <f>L100*30.2%</f>
        <v>0</v>
      </c>
      <c r="M101" s="10"/>
    </row>
    <row r="102" spans="1:13" ht="15.75" x14ac:dyDescent="0.25">
      <c r="A102" s="5" t="s">
        <v>94</v>
      </c>
      <c r="B102" s="5" t="s">
        <v>95</v>
      </c>
      <c r="C102" s="5" t="s">
        <v>11</v>
      </c>
      <c r="D102" s="6" t="s">
        <v>29</v>
      </c>
      <c r="E102" s="7" t="s">
        <v>30</v>
      </c>
      <c r="F102" s="8">
        <v>4500</v>
      </c>
      <c r="G102" s="8">
        <v>1200</v>
      </c>
      <c r="H102" s="8">
        <v>1200</v>
      </c>
      <c r="I102" s="8">
        <v>1000</v>
      </c>
      <c r="J102" s="8">
        <v>1100</v>
      </c>
      <c r="K102" s="8">
        <v>3400</v>
      </c>
      <c r="L102" s="9">
        <v>0</v>
      </c>
      <c r="M102" s="10"/>
    </row>
    <row r="103" spans="1:13" ht="15.75" x14ac:dyDescent="0.25">
      <c r="A103" s="5" t="s">
        <v>94</v>
      </c>
      <c r="B103" s="5" t="s">
        <v>95</v>
      </c>
      <c r="C103" s="5" t="s">
        <v>11</v>
      </c>
      <c r="D103" s="6" t="s">
        <v>20</v>
      </c>
      <c r="E103" s="7" t="s">
        <v>21</v>
      </c>
      <c r="F103" s="8">
        <v>2500</v>
      </c>
      <c r="G103" s="8">
        <v>1500</v>
      </c>
      <c r="H103" s="8"/>
      <c r="I103" s="8">
        <v>1000</v>
      </c>
      <c r="J103" s="8"/>
      <c r="K103" s="8"/>
      <c r="L103" s="9">
        <v>0</v>
      </c>
      <c r="M103" s="10"/>
    </row>
    <row r="104" spans="1:13" ht="15.75" x14ac:dyDescent="0.25">
      <c r="A104" s="5" t="s">
        <v>94</v>
      </c>
      <c r="B104" s="5" t="s">
        <v>95</v>
      </c>
      <c r="C104" s="5" t="s">
        <v>11</v>
      </c>
      <c r="D104" s="6" t="s">
        <v>31</v>
      </c>
      <c r="E104" s="7" t="s">
        <v>32</v>
      </c>
      <c r="F104" s="8">
        <v>4500</v>
      </c>
      <c r="G104" s="8">
        <v>1500</v>
      </c>
      <c r="H104" s="8">
        <v>1200</v>
      </c>
      <c r="I104" s="8">
        <v>1000</v>
      </c>
      <c r="J104" s="8">
        <v>800</v>
      </c>
      <c r="K104" s="8">
        <v>4500</v>
      </c>
      <c r="L104" s="9">
        <v>0</v>
      </c>
      <c r="M104" s="10"/>
    </row>
    <row r="105" spans="1:13" ht="15.75" x14ac:dyDescent="0.25">
      <c r="A105" s="5" t="s">
        <v>94</v>
      </c>
      <c r="B105" s="5" t="s">
        <v>95</v>
      </c>
      <c r="C105" s="5" t="s">
        <v>11</v>
      </c>
      <c r="D105" s="6" t="s">
        <v>22</v>
      </c>
      <c r="E105" s="7" t="s">
        <v>23</v>
      </c>
      <c r="F105" s="8">
        <v>25000</v>
      </c>
      <c r="G105" s="8">
        <v>6250</v>
      </c>
      <c r="H105" s="8">
        <v>6250</v>
      </c>
      <c r="I105" s="8">
        <v>6250</v>
      </c>
      <c r="J105" s="8">
        <v>6250</v>
      </c>
      <c r="K105" s="8">
        <v>16591.14</v>
      </c>
      <c r="L105" s="9">
        <v>0</v>
      </c>
      <c r="M105" s="10"/>
    </row>
    <row r="106" spans="1:13" ht="31.5" x14ac:dyDescent="0.25">
      <c r="A106" s="5" t="s">
        <v>94</v>
      </c>
      <c r="B106" s="5" t="s">
        <v>95</v>
      </c>
      <c r="C106" s="5" t="s">
        <v>11</v>
      </c>
      <c r="D106" s="6" t="s">
        <v>35</v>
      </c>
      <c r="E106" s="7" t="s">
        <v>36</v>
      </c>
      <c r="F106" s="8">
        <v>73500</v>
      </c>
      <c r="G106" s="8">
        <v>17000</v>
      </c>
      <c r="H106" s="8">
        <v>15700</v>
      </c>
      <c r="I106" s="8">
        <v>18200</v>
      </c>
      <c r="J106" s="8">
        <v>22600</v>
      </c>
      <c r="K106" s="8"/>
      <c r="L106" s="9">
        <v>0</v>
      </c>
      <c r="M106" s="10"/>
    </row>
    <row r="107" spans="1:13" ht="31.5" x14ac:dyDescent="0.25">
      <c r="A107" s="5" t="s">
        <v>94</v>
      </c>
      <c r="B107" s="5" t="s">
        <v>95</v>
      </c>
      <c r="C107" s="5" t="s">
        <v>11</v>
      </c>
      <c r="D107" s="6" t="s">
        <v>26</v>
      </c>
      <c r="E107" s="7" t="s">
        <v>27</v>
      </c>
      <c r="F107" s="8">
        <v>25000</v>
      </c>
      <c r="G107" s="8">
        <v>6250</v>
      </c>
      <c r="H107" s="8">
        <v>6250</v>
      </c>
      <c r="I107" s="8">
        <v>6250</v>
      </c>
      <c r="J107" s="8">
        <v>6250</v>
      </c>
      <c r="K107" s="8">
        <v>11413.51</v>
      </c>
      <c r="L107" s="9">
        <v>0</v>
      </c>
      <c r="M107" s="10"/>
    </row>
    <row r="108" spans="1:13" ht="15.75" x14ac:dyDescent="0.25">
      <c r="A108" s="5"/>
      <c r="B108" s="5"/>
      <c r="C108" s="5"/>
      <c r="D108" s="6"/>
      <c r="E108" s="16"/>
      <c r="F108" s="8"/>
      <c r="G108" s="8"/>
      <c r="H108" s="8"/>
      <c r="I108" s="8"/>
      <c r="J108" s="8"/>
      <c r="K108" s="8"/>
      <c r="L108" s="9"/>
      <c r="M108" s="10"/>
    </row>
    <row r="109" spans="1:13" ht="52.5" customHeight="1" x14ac:dyDescent="0.25">
      <c r="A109" s="5" t="s">
        <v>96</v>
      </c>
      <c r="B109" s="5" t="s">
        <v>28</v>
      </c>
      <c r="C109" s="5" t="s">
        <v>11</v>
      </c>
      <c r="D109" s="6" t="s">
        <v>12</v>
      </c>
      <c r="E109" s="25" t="s">
        <v>153</v>
      </c>
      <c r="F109" s="8">
        <v>95063</v>
      </c>
      <c r="G109" s="8">
        <v>23749</v>
      </c>
      <c r="H109" s="8">
        <v>23749</v>
      </c>
      <c r="I109" s="8">
        <v>23749</v>
      </c>
      <c r="J109" s="8">
        <v>23816</v>
      </c>
      <c r="K109" s="8">
        <v>71247</v>
      </c>
      <c r="L109" s="9">
        <v>0</v>
      </c>
      <c r="M109" s="10"/>
    </row>
    <row r="110" spans="1:13" ht="36.75" customHeight="1" x14ac:dyDescent="0.25">
      <c r="A110" s="5" t="s">
        <v>96</v>
      </c>
      <c r="B110" s="5" t="s">
        <v>28</v>
      </c>
      <c r="C110" s="5" t="s">
        <v>11</v>
      </c>
      <c r="D110" s="6" t="s">
        <v>16</v>
      </c>
      <c r="E110" s="26"/>
      <c r="F110" s="8">
        <v>30437</v>
      </c>
      <c r="G110" s="8">
        <v>7610</v>
      </c>
      <c r="H110" s="8">
        <v>7610</v>
      </c>
      <c r="I110" s="8">
        <v>7610</v>
      </c>
      <c r="J110" s="8">
        <v>7607</v>
      </c>
      <c r="K110" s="8">
        <v>22830</v>
      </c>
      <c r="L110" s="9">
        <v>0</v>
      </c>
      <c r="M110" s="10"/>
    </row>
    <row r="111" spans="1:13" ht="36.75" customHeight="1" x14ac:dyDescent="0.25">
      <c r="A111" s="5"/>
      <c r="B111" s="5"/>
      <c r="C111" s="5"/>
      <c r="D111" s="6"/>
      <c r="E111" s="18"/>
      <c r="F111" s="8"/>
      <c r="G111" s="8"/>
      <c r="H111" s="8"/>
      <c r="I111" s="8"/>
      <c r="J111" s="8"/>
      <c r="K111" s="8"/>
      <c r="L111" s="9"/>
      <c r="M111" s="10"/>
    </row>
    <row r="112" spans="1:13" ht="31.5" x14ac:dyDescent="0.25">
      <c r="A112" s="5" t="s">
        <v>97</v>
      </c>
      <c r="B112" s="5" t="s">
        <v>45</v>
      </c>
      <c r="C112" s="5" t="s">
        <v>46</v>
      </c>
      <c r="D112" s="6" t="s">
        <v>47</v>
      </c>
      <c r="E112" s="7" t="s">
        <v>129</v>
      </c>
      <c r="F112" s="8">
        <v>5084298</v>
      </c>
      <c r="G112" s="8"/>
      <c r="H112" s="8">
        <v>5084298</v>
      </c>
      <c r="I112" s="8"/>
      <c r="J112" s="8"/>
      <c r="K112" s="8">
        <v>5084298</v>
      </c>
      <c r="L112" s="9">
        <v>0</v>
      </c>
      <c r="M112" s="10"/>
    </row>
    <row r="113" spans="1:13" ht="31.5" x14ac:dyDescent="0.25">
      <c r="A113" s="5" t="s">
        <v>98</v>
      </c>
      <c r="B113" s="5" t="s">
        <v>45</v>
      </c>
      <c r="C113" s="5" t="s">
        <v>46</v>
      </c>
      <c r="D113" s="6" t="s">
        <v>47</v>
      </c>
      <c r="E113" s="7" t="s">
        <v>130</v>
      </c>
      <c r="F113" s="8">
        <v>2440454</v>
      </c>
      <c r="G113" s="8"/>
      <c r="H113" s="8">
        <v>2440454</v>
      </c>
      <c r="I113" s="8"/>
      <c r="J113" s="8"/>
      <c r="K113" s="8">
        <v>2440454</v>
      </c>
      <c r="L113" s="9">
        <v>0</v>
      </c>
      <c r="M113" s="10"/>
    </row>
    <row r="114" spans="1:13" ht="15.75" x14ac:dyDescent="0.25">
      <c r="A114" s="5"/>
      <c r="B114" s="5"/>
      <c r="C114" s="5"/>
      <c r="D114" s="6"/>
      <c r="E114" s="7"/>
      <c r="F114" s="8"/>
      <c r="G114" s="8"/>
      <c r="H114" s="8"/>
      <c r="I114" s="8"/>
      <c r="J114" s="8"/>
      <c r="K114" s="8"/>
      <c r="L114" s="22">
        <f>L115+L116+L117+L118+L119+L120</f>
        <v>10356020</v>
      </c>
      <c r="M114" s="10"/>
    </row>
    <row r="115" spans="1:13" ht="31.5" x14ac:dyDescent="0.25">
      <c r="A115" s="5" t="s">
        <v>99</v>
      </c>
      <c r="B115" s="5" t="s">
        <v>55</v>
      </c>
      <c r="C115" s="5" t="s">
        <v>46</v>
      </c>
      <c r="D115" s="6" t="s">
        <v>47</v>
      </c>
      <c r="E115" s="7" t="s">
        <v>145</v>
      </c>
      <c r="F115" s="8">
        <v>1771040</v>
      </c>
      <c r="G115" s="8">
        <v>903900</v>
      </c>
      <c r="H115" s="8">
        <v>180000</v>
      </c>
      <c r="I115" s="8">
        <v>276642</v>
      </c>
      <c r="J115" s="8">
        <v>410498</v>
      </c>
      <c r="K115" s="8">
        <v>1081694.53</v>
      </c>
      <c r="L115" s="9">
        <v>4200000</v>
      </c>
      <c r="M115" s="10"/>
    </row>
    <row r="116" spans="1:13" ht="15.75" x14ac:dyDescent="0.25">
      <c r="A116" s="5" t="s">
        <v>100</v>
      </c>
      <c r="B116" s="5" t="s">
        <v>57</v>
      </c>
      <c r="C116" s="5" t="s">
        <v>58</v>
      </c>
      <c r="D116" s="6" t="s">
        <v>22</v>
      </c>
      <c r="E116" s="7" t="s">
        <v>23</v>
      </c>
      <c r="F116" s="8">
        <v>14000</v>
      </c>
      <c r="G116" s="8">
        <v>5000</v>
      </c>
      <c r="H116" s="8">
        <v>5000</v>
      </c>
      <c r="I116" s="8">
        <v>4000</v>
      </c>
      <c r="J116" s="8"/>
      <c r="K116" s="8">
        <v>5169.42</v>
      </c>
      <c r="L116" s="9">
        <v>8000</v>
      </c>
      <c r="M116" s="10"/>
    </row>
    <row r="117" spans="1:13" ht="31.5" x14ac:dyDescent="0.25">
      <c r="A117" s="5" t="s">
        <v>100</v>
      </c>
      <c r="B117" s="5" t="s">
        <v>57</v>
      </c>
      <c r="C117" s="5" t="s">
        <v>58</v>
      </c>
      <c r="D117" s="6" t="s">
        <v>59</v>
      </c>
      <c r="E117" s="7" t="s">
        <v>148</v>
      </c>
      <c r="F117" s="8">
        <v>538437</v>
      </c>
      <c r="G117" s="8">
        <v>245000</v>
      </c>
      <c r="H117" s="8">
        <v>245000</v>
      </c>
      <c r="I117" s="8">
        <v>38300</v>
      </c>
      <c r="J117" s="8">
        <v>10137</v>
      </c>
      <c r="K117" s="8">
        <v>258470.88</v>
      </c>
      <c r="L117" s="9">
        <v>1950000</v>
      </c>
      <c r="M117" s="10"/>
    </row>
    <row r="118" spans="1:13" ht="47.25" x14ac:dyDescent="0.25">
      <c r="A118" s="5" t="s">
        <v>101</v>
      </c>
      <c r="B118" s="5" t="s">
        <v>55</v>
      </c>
      <c r="C118" s="5" t="s">
        <v>46</v>
      </c>
      <c r="D118" s="6" t="s">
        <v>47</v>
      </c>
      <c r="E118" s="7" t="s">
        <v>146</v>
      </c>
      <c r="F118" s="8">
        <v>1302180</v>
      </c>
      <c r="G118" s="8">
        <v>275000</v>
      </c>
      <c r="H118" s="8">
        <v>245000</v>
      </c>
      <c r="I118" s="8">
        <v>357058</v>
      </c>
      <c r="J118" s="8">
        <v>425122</v>
      </c>
      <c r="K118" s="8">
        <v>735230.87</v>
      </c>
      <c r="L118" s="9">
        <f xml:space="preserve"> 7787220-L115</f>
        <v>3587220</v>
      </c>
      <c r="M118" s="10"/>
    </row>
    <row r="119" spans="1:13" ht="15.75" x14ac:dyDescent="0.25">
      <c r="A119" s="5" t="s">
        <v>102</v>
      </c>
      <c r="B119" s="5" t="s">
        <v>57</v>
      </c>
      <c r="C119" s="5" t="s">
        <v>58</v>
      </c>
      <c r="D119" s="6" t="s">
        <v>22</v>
      </c>
      <c r="E119" s="7" t="s">
        <v>23</v>
      </c>
      <c r="F119" s="8">
        <v>3000</v>
      </c>
      <c r="G119" s="8">
        <v>2000</v>
      </c>
      <c r="H119" s="8">
        <v>1000</v>
      </c>
      <c r="I119" s="8"/>
      <c r="J119" s="8"/>
      <c r="K119" s="8">
        <v>994.84</v>
      </c>
      <c r="L119" s="9">
        <v>3000</v>
      </c>
      <c r="M119" s="10"/>
    </row>
    <row r="120" spans="1:13" ht="31.5" x14ac:dyDescent="0.25">
      <c r="A120" s="5" t="s">
        <v>102</v>
      </c>
      <c r="B120" s="5" t="s">
        <v>57</v>
      </c>
      <c r="C120" s="5" t="s">
        <v>58</v>
      </c>
      <c r="D120" s="6" t="s">
        <v>59</v>
      </c>
      <c r="E120" s="7" t="s">
        <v>147</v>
      </c>
      <c r="F120" s="8">
        <v>139100</v>
      </c>
      <c r="G120" s="8">
        <v>69100</v>
      </c>
      <c r="H120" s="8">
        <v>70000</v>
      </c>
      <c r="I120" s="8"/>
      <c r="J120" s="8"/>
      <c r="K120" s="8">
        <v>49741.53</v>
      </c>
      <c r="L120" s="9">
        <f>2568800-L116-L117-L119</f>
        <v>607800</v>
      </c>
      <c r="M120" s="10"/>
    </row>
    <row r="121" spans="1:13" ht="15.75" x14ac:dyDescent="0.25">
      <c r="A121" s="5"/>
      <c r="B121" s="5"/>
      <c r="C121" s="5"/>
      <c r="D121" s="6"/>
      <c r="E121" s="7"/>
      <c r="F121" s="8"/>
      <c r="G121" s="8"/>
      <c r="H121" s="8"/>
      <c r="I121" s="8"/>
      <c r="J121" s="8"/>
      <c r="K121" s="8"/>
      <c r="L121" s="9"/>
      <c r="M121" s="10"/>
    </row>
    <row r="122" spans="1:13" ht="15.75" x14ac:dyDescent="0.25">
      <c r="A122" s="5" t="s">
        <v>103</v>
      </c>
      <c r="B122" s="5" t="s">
        <v>72</v>
      </c>
      <c r="C122" s="5" t="s">
        <v>73</v>
      </c>
      <c r="D122" s="6" t="s">
        <v>22</v>
      </c>
      <c r="E122" s="7" t="s">
        <v>128</v>
      </c>
      <c r="F122" s="8">
        <v>9286</v>
      </c>
      <c r="G122" s="8">
        <v>2043</v>
      </c>
      <c r="H122" s="8">
        <v>2229</v>
      </c>
      <c r="I122" s="8">
        <v>5014</v>
      </c>
      <c r="J122" s="8"/>
      <c r="K122" s="8">
        <v>9286</v>
      </c>
      <c r="L122" s="9">
        <v>0</v>
      </c>
      <c r="M122" s="10"/>
    </row>
    <row r="123" spans="1:13" ht="15.75" x14ac:dyDescent="0.25">
      <c r="A123" s="5"/>
      <c r="B123" s="33" t="s">
        <v>127</v>
      </c>
      <c r="C123" s="34"/>
      <c r="D123" s="34"/>
      <c r="E123" s="35"/>
      <c r="F123" s="8"/>
      <c r="G123" s="8"/>
      <c r="H123" s="8"/>
      <c r="I123" s="8"/>
      <c r="J123" s="8"/>
      <c r="K123" s="8"/>
      <c r="L123" s="9"/>
      <c r="M123" s="10"/>
    </row>
    <row r="124" spans="1:13" ht="15.75" x14ac:dyDescent="0.25">
      <c r="A124" s="5" t="s">
        <v>104</v>
      </c>
      <c r="B124" s="5" t="s">
        <v>41</v>
      </c>
      <c r="C124" s="5" t="s">
        <v>11</v>
      </c>
      <c r="D124" s="6" t="s">
        <v>29</v>
      </c>
      <c r="E124" s="7" t="s">
        <v>30</v>
      </c>
      <c r="F124" s="8">
        <v>8700</v>
      </c>
      <c r="G124" s="8">
        <v>1000</v>
      </c>
      <c r="H124" s="8">
        <v>900</v>
      </c>
      <c r="I124" s="8">
        <v>3400</v>
      </c>
      <c r="J124" s="8">
        <v>3400</v>
      </c>
      <c r="K124" s="8">
        <v>5329.66</v>
      </c>
      <c r="L124" s="9">
        <v>7700</v>
      </c>
      <c r="M124" s="10"/>
    </row>
    <row r="125" spans="1:13" ht="31.5" x14ac:dyDescent="0.25">
      <c r="A125" s="5" t="s">
        <v>104</v>
      </c>
      <c r="B125" s="5" t="s">
        <v>41</v>
      </c>
      <c r="C125" s="5" t="s">
        <v>11</v>
      </c>
      <c r="D125" s="6" t="s">
        <v>26</v>
      </c>
      <c r="E125" s="7" t="s">
        <v>27</v>
      </c>
      <c r="F125" s="8">
        <v>10500</v>
      </c>
      <c r="G125" s="8">
        <v>1124.99</v>
      </c>
      <c r="H125" s="8">
        <v>924.99</v>
      </c>
      <c r="I125" s="8">
        <v>4174.99</v>
      </c>
      <c r="J125" s="8">
        <v>4275.03</v>
      </c>
      <c r="K125" s="8">
        <v>6224.97</v>
      </c>
      <c r="L125" s="9">
        <v>12500</v>
      </c>
      <c r="M125" s="10"/>
    </row>
    <row r="126" spans="1:13" ht="15.75" x14ac:dyDescent="0.25">
      <c r="A126" s="5"/>
      <c r="B126" s="5"/>
      <c r="C126" s="5"/>
      <c r="D126" s="6"/>
      <c r="E126" s="7"/>
      <c r="F126" s="8"/>
      <c r="G126" s="8"/>
      <c r="H126" s="8"/>
      <c r="I126" s="8"/>
      <c r="J126" s="8"/>
      <c r="K126" s="8"/>
      <c r="L126" s="9"/>
      <c r="M126" s="10"/>
    </row>
    <row r="127" spans="1:13" ht="15.75" x14ac:dyDescent="0.25">
      <c r="A127" s="5" t="s">
        <v>105</v>
      </c>
      <c r="B127" s="5" t="s">
        <v>89</v>
      </c>
      <c r="C127" s="5" t="s">
        <v>90</v>
      </c>
      <c r="D127" s="6" t="s">
        <v>33</v>
      </c>
      <c r="E127" s="7" t="s">
        <v>126</v>
      </c>
      <c r="F127" s="8">
        <v>400000</v>
      </c>
      <c r="G127" s="8">
        <v>100000</v>
      </c>
      <c r="H127" s="8">
        <v>100000</v>
      </c>
      <c r="I127" s="8">
        <v>100000</v>
      </c>
      <c r="J127" s="8">
        <v>100000</v>
      </c>
      <c r="K127" s="8">
        <v>299917.2</v>
      </c>
      <c r="L127" s="9">
        <v>0</v>
      </c>
      <c r="M127" s="10"/>
    </row>
    <row r="128" spans="1:13" ht="15.75" x14ac:dyDescent="0.25">
      <c r="A128" s="5"/>
      <c r="B128" s="33" t="s">
        <v>125</v>
      </c>
      <c r="C128" s="34"/>
      <c r="D128" s="34"/>
      <c r="E128" s="35"/>
      <c r="F128" s="8"/>
      <c r="G128" s="8"/>
      <c r="H128" s="8"/>
      <c r="I128" s="8"/>
      <c r="J128" s="8"/>
      <c r="K128" s="8"/>
      <c r="L128" s="9"/>
      <c r="M128" s="10"/>
    </row>
    <row r="129" spans="1:14" ht="31.5" x14ac:dyDescent="0.25">
      <c r="A129" s="5" t="s">
        <v>106</v>
      </c>
      <c r="B129" s="5" t="s">
        <v>75</v>
      </c>
      <c r="C129" s="5" t="s">
        <v>76</v>
      </c>
      <c r="D129" s="6" t="s">
        <v>33</v>
      </c>
      <c r="E129" s="7" t="s">
        <v>34</v>
      </c>
      <c r="F129" s="8">
        <v>283400</v>
      </c>
      <c r="G129" s="8"/>
      <c r="H129" s="8">
        <v>313450</v>
      </c>
      <c r="I129" s="8"/>
      <c r="J129" s="8"/>
      <c r="K129" s="8">
        <v>225100</v>
      </c>
      <c r="L129" s="9">
        <v>0</v>
      </c>
      <c r="M129" s="10"/>
    </row>
    <row r="130" spans="1:14" ht="31.5" x14ac:dyDescent="0.25">
      <c r="A130" s="5" t="s">
        <v>106</v>
      </c>
      <c r="B130" s="5" t="s">
        <v>75</v>
      </c>
      <c r="C130" s="5" t="s">
        <v>76</v>
      </c>
      <c r="D130" s="6" t="s">
        <v>35</v>
      </c>
      <c r="E130" s="7" t="s">
        <v>36</v>
      </c>
      <c r="F130" s="8">
        <v>126600</v>
      </c>
      <c r="G130" s="8"/>
      <c r="H130" s="8">
        <v>96550</v>
      </c>
      <c r="I130" s="8"/>
      <c r="J130" s="8"/>
      <c r="K130" s="8">
        <v>126600</v>
      </c>
      <c r="L130" s="9">
        <v>0</v>
      </c>
      <c r="M130" s="10"/>
    </row>
    <row r="131" spans="1:14" ht="15.75" x14ac:dyDescent="0.25">
      <c r="A131" s="5"/>
      <c r="B131" s="27" t="s">
        <v>144</v>
      </c>
      <c r="C131" s="28"/>
      <c r="D131" s="28"/>
      <c r="E131" s="29"/>
      <c r="F131" s="21"/>
      <c r="G131" s="21"/>
      <c r="H131" s="21"/>
      <c r="I131" s="21"/>
      <c r="J131" s="21"/>
      <c r="K131" s="21"/>
      <c r="L131" s="22">
        <f>L132+L133+L134+L135+L137</f>
        <v>292610</v>
      </c>
      <c r="M131" s="10"/>
    </row>
    <row r="132" spans="1:14" ht="31.5" x14ac:dyDescent="0.25">
      <c r="A132" s="5" t="s">
        <v>107</v>
      </c>
      <c r="B132" s="5" t="s">
        <v>93</v>
      </c>
      <c r="C132" s="5" t="s">
        <v>87</v>
      </c>
      <c r="D132" s="6" t="s">
        <v>33</v>
      </c>
      <c r="E132" s="7" t="s">
        <v>34</v>
      </c>
      <c r="F132" s="8">
        <v>100000</v>
      </c>
      <c r="G132" s="8">
        <v>100000</v>
      </c>
      <c r="H132" s="8"/>
      <c r="I132" s="8"/>
      <c r="J132" s="8"/>
      <c r="K132" s="8">
        <v>22150</v>
      </c>
      <c r="L132" s="9">
        <v>100000</v>
      </c>
      <c r="M132" s="10"/>
    </row>
    <row r="133" spans="1:14" ht="15.75" x14ac:dyDescent="0.25">
      <c r="A133" s="5" t="s">
        <v>107</v>
      </c>
      <c r="B133" s="5" t="s">
        <v>93</v>
      </c>
      <c r="C133" s="5" t="s">
        <v>87</v>
      </c>
      <c r="D133" s="6" t="s">
        <v>22</v>
      </c>
      <c r="E133" s="7" t="s">
        <v>23</v>
      </c>
      <c r="F133" s="8">
        <v>141000</v>
      </c>
      <c r="G133" s="8">
        <v>141000</v>
      </c>
      <c r="H133" s="8"/>
      <c r="I133" s="8"/>
      <c r="J133" s="8"/>
      <c r="K133" s="8">
        <v>43386</v>
      </c>
      <c r="L133" s="9">
        <v>141000</v>
      </c>
      <c r="M133" s="10"/>
    </row>
    <row r="134" spans="1:14" ht="31.5" x14ac:dyDescent="0.25">
      <c r="A134" s="5" t="s">
        <v>107</v>
      </c>
      <c r="B134" s="5" t="s">
        <v>93</v>
      </c>
      <c r="C134" s="5" t="s">
        <v>87</v>
      </c>
      <c r="D134" s="6" t="s">
        <v>35</v>
      </c>
      <c r="E134" s="7" t="s">
        <v>36</v>
      </c>
      <c r="F134" s="8">
        <v>47966</v>
      </c>
      <c r="G134" s="8">
        <v>47966</v>
      </c>
      <c r="H134" s="8"/>
      <c r="I134" s="8"/>
      <c r="J134" s="8"/>
      <c r="K134" s="8">
        <v>28043.03</v>
      </c>
      <c r="L134" s="9">
        <v>47966</v>
      </c>
      <c r="M134" s="10"/>
    </row>
    <row r="135" spans="1:14" ht="31.5" x14ac:dyDescent="0.25">
      <c r="A135" s="5" t="s">
        <v>107</v>
      </c>
      <c r="B135" s="5" t="s">
        <v>93</v>
      </c>
      <c r="C135" s="5" t="s">
        <v>87</v>
      </c>
      <c r="D135" s="6" t="s">
        <v>26</v>
      </c>
      <c r="E135" s="7" t="s">
        <v>27</v>
      </c>
      <c r="F135" s="8">
        <v>3644</v>
      </c>
      <c r="G135" s="8"/>
      <c r="H135" s="8">
        <v>3644</v>
      </c>
      <c r="I135" s="8"/>
      <c r="J135" s="8"/>
      <c r="K135" s="8">
        <v>3644</v>
      </c>
      <c r="L135" s="9">
        <v>3644</v>
      </c>
      <c r="M135" s="10"/>
    </row>
    <row r="136" spans="1:14" ht="15.75" x14ac:dyDescent="0.25">
      <c r="A136" s="5"/>
      <c r="B136" s="5"/>
      <c r="C136" s="5"/>
      <c r="D136" s="6"/>
      <c r="E136" s="7"/>
      <c r="F136" s="8"/>
      <c r="G136" s="8"/>
      <c r="H136" s="8"/>
      <c r="I136" s="8"/>
      <c r="J136" s="8"/>
      <c r="K136" s="8"/>
      <c r="L136" s="9"/>
      <c r="M136" s="10"/>
    </row>
    <row r="137" spans="1:14" ht="47.25" x14ac:dyDescent="0.25">
      <c r="A137" s="5" t="s">
        <v>108</v>
      </c>
      <c r="B137" s="5" t="s">
        <v>65</v>
      </c>
      <c r="C137" s="5" t="s">
        <v>109</v>
      </c>
      <c r="D137" s="6" t="s">
        <v>110</v>
      </c>
      <c r="E137" s="7" t="s">
        <v>124</v>
      </c>
      <c r="F137" s="8">
        <v>488500</v>
      </c>
      <c r="G137" s="8"/>
      <c r="H137" s="8"/>
      <c r="I137" s="8">
        <v>244250</v>
      </c>
      <c r="J137" s="8">
        <v>244250</v>
      </c>
      <c r="K137" s="8">
        <v>244250</v>
      </c>
      <c r="L137" s="9">
        <v>0</v>
      </c>
      <c r="M137" s="10"/>
    </row>
    <row r="138" spans="1:14" ht="15" customHeight="1" x14ac:dyDescent="0.25">
      <c r="A138" s="11"/>
      <c r="B138" s="30" t="s">
        <v>152</v>
      </c>
      <c r="C138" s="31"/>
      <c r="D138" s="31"/>
      <c r="E138" s="32"/>
      <c r="F138" s="17">
        <v>35594085.490000002</v>
      </c>
      <c r="G138" s="17">
        <v>8077708.9900000002</v>
      </c>
      <c r="H138" s="17">
        <v>15623808.99</v>
      </c>
      <c r="I138" s="17">
        <v>8026792.4800000004</v>
      </c>
      <c r="J138" s="17">
        <v>6348275.0300000003</v>
      </c>
      <c r="K138" s="17">
        <v>27798065</v>
      </c>
      <c r="L138" s="9">
        <f>L131+L128+L127+L123+L122+L112+L113+L115+L116+L117+L118+L119+L120+L109+L110+L99+L91+L96+L85+L82+L67+L66+L60+L56+L54+L49+L48+L47+L46+L45+L44+L43+L42+L36+L31+L32+L33+L34+L35+L29+L16+L8+L4</f>
        <v>31433049.032999996</v>
      </c>
      <c r="M138" s="10"/>
      <c r="N138" s="42"/>
    </row>
    <row r="139" spans="1:14" ht="24" customHeight="1" x14ac:dyDescent="0.2">
      <c r="L139" s="42"/>
      <c r="N139" s="42"/>
    </row>
    <row r="140" spans="1:14" ht="42.75" customHeight="1" x14ac:dyDescent="0.2"/>
  </sheetData>
  <mergeCells count="18">
    <mergeCell ref="B56:E56"/>
    <mergeCell ref="B36:E36"/>
    <mergeCell ref="C1:L1"/>
    <mergeCell ref="E109:E110"/>
    <mergeCell ref="B49:E49"/>
    <mergeCell ref="B138:E138"/>
    <mergeCell ref="B60:E60"/>
    <mergeCell ref="B67:E67"/>
    <mergeCell ref="B131:E131"/>
    <mergeCell ref="B128:E128"/>
    <mergeCell ref="B123:E123"/>
    <mergeCell ref="B99:E99"/>
    <mergeCell ref="B82:E82"/>
    <mergeCell ref="B91:E91"/>
    <mergeCell ref="B85:E85"/>
    <mergeCell ref="B4:E4"/>
    <mergeCell ref="B8:E8"/>
    <mergeCell ref="B16:E16"/>
  </mergeCells>
  <pageMargins left="0.74803149606299213" right="0.15748031496062992" top="0.39370078740157483" bottom="0.39370078740157483" header="0.31496062992125984" footer="0.31496062992125984"/>
  <pageSetup paperSize="9" scale="88" fitToHeight="1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Бюджет!FIO</vt:lpstr>
      <vt:lpstr>Бюджет!SIGN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Arseniy Gshyan</dc:creator>
  <cp:lastModifiedBy>User</cp:lastModifiedBy>
  <cp:lastPrinted>2012-11-06T08:02:48Z</cp:lastPrinted>
  <dcterms:created xsi:type="dcterms:W3CDTF">2002-03-11T10:22:12Z</dcterms:created>
  <dcterms:modified xsi:type="dcterms:W3CDTF">2012-11-07T07:55:42Z</dcterms:modified>
</cp:coreProperties>
</file>