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360" windowWidth="17145" windowHeight="11040" activeTab="1"/>
  </bookViews>
  <sheets>
    <sheet name="2013" sheetId="1" r:id="rId1"/>
    <sheet name="2014" sheetId="2" r:id="rId2"/>
  </sheets>
  <definedNames>
    <definedName name="_xlnm.Print_Titles" localSheetId="0">'2013'!$4:$5</definedName>
  </definedNames>
  <calcPr calcId="145621" refMode="R1C1"/>
</workbook>
</file>

<file path=xl/calcChain.xml><?xml version="1.0" encoding="utf-8"?>
<calcChain xmlns="http://schemas.openxmlformats.org/spreadsheetml/2006/main">
  <c r="F5" i="2" l="1"/>
  <c r="I5" i="2"/>
  <c r="E5" i="2"/>
  <c r="F46" i="2"/>
  <c r="H8" i="2" l="1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7" i="2"/>
  <c r="I24" i="2"/>
  <c r="I46" i="2"/>
  <c r="G46" i="2" l="1"/>
  <c r="D36" i="2"/>
  <c r="E38" i="2"/>
  <c r="E8" i="2"/>
  <c r="E9" i="2"/>
  <c r="E10" i="2"/>
  <c r="E11" i="2"/>
  <c r="E12" i="2"/>
  <c r="E13" i="2"/>
  <c r="E14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30" i="2"/>
  <c r="E31" i="2"/>
  <c r="E32" i="2"/>
  <c r="E33" i="2"/>
  <c r="E34" i="2"/>
  <c r="E35" i="2"/>
  <c r="E36" i="2"/>
  <c r="E39" i="2"/>
  <c r="E41" i="2"/>
  <c r="E42" i="2"/>
  <c r="E43" i="2"/>
  <c r="E44" i="2"/>
  <c r="E45" i="2"/>
  <c r="E7" i="2"/>
  <c r="D46" i="2"/>
  <c r="C46" i="2"/>
  <c r="E45" i="1"/>
  <c r="C42" i="1"/>
  <c r="D42" i="1"/>
  <c r="D44" i="1"/>
  <c r="F8" i="1"/>
  <c r="F9" i="1"/>
  <c r="F10" i="1"/>
  <c r="F11" i="1"/>
  <c r="F12" i="1"/>
  <c r="F13" i="1"/>
  <c r="F14" i="1"/>
  <c r="F15" i="1"/>
  <c r="F16" i="1"/>
  <c r="F18" i="1"/>
  <c r="F19" i="1"/>
  <c r="F20" i="1"/>
  <c r="F21" i="1"/>
  <c r="F22" i="1"/>
  <c r="F23" i="1"/>
  <c r="F24" i="1"/>
  <c r="F25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7" i="1"/>
  <c r="E42" i="1"/>
  <c r="F42" i="1" s="1"/>
  <c r="H46" i="2" l="1"/>
  <c r="H5" i="2" s="1"/>
  <c r="G5" i="2"/>
  <c r="E46" i="2"/>
</calcChain>
</file>

<file path=xl/sharedStrings.xml><?xml version="1.0" encoding="utf-8"?>
<sst xmlns="http://schemas.openxmlformats.org/spreadsheetml/2006/main" count="216" uniqueCount="130">
  <si>
    <t>2</t>
  </si>
  <si>
    <t>Раздел-подраздел</t>
  </si>
  <si>
    <t>1</t>
  </si>
  <si>
    <t>Наименование показателя бюджетной классификации</t>
  </si>
  <si>
    <t>Общегосударственные вопросы</t>
  </si>
  <si>
    <t>0100</t>
  </si>
  <si>
    <t>Функционирование высшего должностного лица субъекта Российской Федерации и муниципального образования</t>
  </si>
  <si>
    <t>0102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</si>
  <si>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</si>
  <si>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</si>
  <si>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 xml:space="preserve"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 </t>
  </si>
  <si>
    <t>0104</t>
  </si>
  <si>
    <t>Резервные фонды</t>
  </si>
  <si>
    <t>0111</t>
  </si>
  <si>
    <t>0113</t>
  </si>
  <si>
    <t>0203</t>
  </si>
  <si>
    <t>Обеспечение пожарной безопасности</t>
  </si>
  <si>
    <t>0310</t>
  </si>
  <si>
    <t>0412</t>
  </si>
  <si>
    <t>Коммунальное хозяйство</t>
  </si>
  <si>
    <t>0502</t>
  </si>
  <si>
    <t>Благоустройство</t>
  </si>
  <si>
    <t>0503</t>
  </si>
  <si>
    <t>0801</t>
  </si>
  <si>
    <t>Физическая культура и спорт</t>
  </si>
  <si>
    <t>ВСЕГО</t>
  </si>
  <si>
    <t>(тыс.руб.)</t>
  </si>
  <si>
    <t>3</t>
  </si>
  <si>
    <t>0314</t>
  </si>
  <si>
    <t>0909</t>
  </si>
  <si>
    <t>0409</t>
  </si>
  <si>
    <t>Дорожное хозяйство (дорожные фонды)</t>
  </si>
  <si>
    <t>Оформление имущества</t>
  </si>
  <si>
    <t>Передача полномочий по внешней проверке</t>
  </si>
  <si>
    <t>Прочие (Членские взносы в Совет МО</t>
  </si>
  <si>
    <t>Войнский учет</t>
  </si>
  <si>
    <t>Терроризм и экстремизм</t>
  </si>
  <si>
    <t>Реализация проекто по дорожному движению</t>
  </si>
  <si>
    <t>Содержание дорог за счет местного бюджета</t>
  </si>
  <si>
    <t>Передача полномочий по градостроительству</t>
  </si>
  <si>
    <t>Уличное освещение</t>
  </si>
  <si>
    <t>Содержание уличного освещения</t>
  </si>
  <si>
    <t>Озеленение</t>
  </si>
  <si>
    <t>Содержание мест захоронения</t>
  </si>
  <si>
    <t>Прочие работы по благоустройству</t>
  </si>
  <si>
    <t>Софинансирование гранта по благоустройству</t>
  </si>
  <si>
    <t>Обработка от клещей - краевой бюджет</t>
  </si>
  <si>
    <t>Обработка от клещей - местный бюджет</t>
  </si>
  <si>
    <t>Расходы на библиотеку</t>
  </si>
  <si>
    <t>Проведение праздничных мероприятий</t>
  </si>
  <si>
    <t>Субвенция на ДК</t>
  </si>
  <si>
    <t xml:space="preserve">Софинансирование  КЦП по </t>
  </si>
  <si>
    <t>Энергосбережение</t>
  </si>
  <si>
    <t>Транспортировка безродных</t>
  </si>
  <si>
    <t>Коммунальные услуги по имуществу не переданного в аренду</t>
  </si>
  <si>
    <t>Административные комиссии- краевой бюджет</t>
  </si>
  <si>
    <t>Распределено на 2014 год</t>
  </si>
  <si>
    <t>Необходимо на 2014 год</t>
  </si>
  <si>
    <t>Дефицит</t>
  </si>
  <si>
    <t xml:space="preserve">Прогноз расходной части бюджета на 2014 год </t>
  </si>
  <si>
    <t>529</t>
  </si>
  <si>
    <t>214</t>
  </si>
  <si>
    <t>0</t>
  </si>
  <si>
    <t>297</t>
  </si>
  <si>
    <t>18,2</t>
  </si>
  <si>
    <t>2,3</t>
  </si>
  <si>
    <t>46,9</t>
  </si>
  <si>
    <t>4,5</t>
  </si>
  <si>
    <t>429,8</t>
  </si>
  <si>
    <t>307,31</t>
  </si>
  <si>
    <t>225</t>
  </si>
  <si>
    <t>700</t>
  </si>
  <si>
    <t>440</t>
  </si>
  <si>
    <t>0,7</t>
  </si>
  <si>
    <t>461,95</t>
  </si>
  <si>
    <t>88</t>
  </si>
  <si>
    <t>127,2</t>
  </si>
  <si>
    <t>918,7</t>
  </si>
  <si>
    <t>66</t>
  </si>
  <si>
    <t>2,5</t>
  </si>
  <si>
    <t>108</t>
  </si>
  <si>
    <t>154,8</t>
  </si>
  <si>
    <t>11763,9</t>
  </si>
  <si>
    <t>122,5</t>
  </si>
  <si>
    <t>32,75</t>
  </si>
  <si>
    <t>20</t>
  </si>
  <si>
    <t>9,286</t>
  </si>
  <si>
    <t>Оформление земельных участков</t>
  </si>
  <si>
    <t>Прочие расходы (независимая экспертиза</t>
  </si>
  <si>
    <t>1315</t>
  </si>
  <si>
    <t>287,4</t>
  </si>
  <si>
    <t>3850</t>
  </si>
  <si>
    <t>Исполнено в 2013 год</t>
  </si>
  <si>
    <t>по программе</t>
  </si>
  <si>
    <t>должны распределить</t>
  </si>
  <si>
    <t>Администрация поселка Большая Ирба</t>
  </si>
  <si>
    <t>Остаток на счете  на конец 2013  года 3184,7 тыс.руб.</t>
  </si>
  <si>
    <t>Содержание дорог за счет акцизов</t>
  </si>
  <si>
    <t>Функционирование высшего должностного лица муниципального образования</t>
  </si>
  <si>
    <t>к распределению  в феврале</t>
  </si>
  <si>
    <t>Функционирование  представительных органов муниципальных образований- командировочные расходы</t>
  </si>
  <si>
    <t>Реализация проекта по дорожному движению(горизотнальная разметка, барьерное ограждение</t>
  </si>
  <si>
    <t xml:space="preserve">Содержание мест захоронения- ограждение </t>
  </si>
  <si>
    <t>Прочие работы по благоустройству (содержание свалки, вывоз мусора</t>
  </si>
  <si>
    <t>Озеленение - обрезка деревьев, саженцы</t>
  </si>
  <si>
    <t>Энергосбережение (администрация )</t>
  </si>
  <si>
    <t>Энергосбережение(уличное освещение- приобретение ламп)</t>
  </si>
  <si>
    <t>Исполнитель: Бланк С.Р.</t>
  </si>
  <si>
    <t>Прочие (Членские взносы в Совет МО уточнение вида расходов</t>
  </si>
  <si>
    <t>Проведение праздничных мероприятий(снежный городок,завоз веток, праздники)</t>
  </si>
  <si>
    <t xml:space="preserve">реализацию мероприятий по итогам конкурса «Самое благоустроенное муниципальное образование </t>
  </si>
  <si>
    <t>Функционирование  местной администрации -коммунальные услуги, командировочные расходы, прочие расходы</t>
  </si>
  <si>
    <t>Глава поселка</t>
  </si>
  <si>
    <t>Н.Н.Корнева</t>
  </si>
  <si>
    <t>оптимизация</t>
  </si>
  <si>
    <t>Распределено в бюджете  на 2014 год</t>
  </si>
  <si>
    <t>Благоустройство от Центра Занятости  (районные средства)</t>
  </si>
  <si>
    <t>Доплата до МРОТ для ДК</t>
  </si>
  <si>
    <t>увеличение расходов</t>
  </si>
  <si>
    <t>Исполнено на 25.06.14</t>
  </si>
  <si>
    <t>Бюджет на 01.06.14</t>
  </si>
  <si>
    <t>Организация, проведения оплачиваемых общественных работ  (работники направляемые от Центра занятости)  за счет районного бюджет 40,0 тыс.руб.</t>
  </si>
  <si>
    <t>Возмещение расходов по Выплате, обеспечивающий уровень заработной платы работников бюджетной сферы не ниже размера минимальной заработной платы, установленного в Красноярском крае за счет краевого бюджета  (для ДК за счет краевого бюджета)  130,92 тыс.руб</t>
  </si>
  <si>
    <t>Всего бюджет с учетом изменений</t>
  </si>
  <si>
    <t xml:space="preserve">Наименование показателя </t>
  </si>
  <si>
    <t>Уменьшение дотации на обеспечение сбалансированности бюджетов (из районного бюджета)       412,5 тыс.руб.</t>
  </si>
  <si>
    <t>Остаток на счете  на 25.06.14г   2105,1 тыс.руб.</t>
  </si>
  <si>
    <t xml:space="preserve">Уточнение    бюджета на 2014 год </t>
  </si>
  <si>
    <t>Всего</t>
  </si>
  <si>
    <t>Коммунальные услуги имущества не переданного в аренду, за счет уменьшение расходов по    благоустройству   50,0тыс.руб.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</si>
</sst>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1" x14ac:knownFonts="1">
    <font>
      <sz val="10"/>
      <name val="Arial Cyr"/>
      <charset val="204"/>
    </font>
    <font>
      <b/>
      <sz val="10"/>
      <color indexed="0"/>
      <name val="Arial"/>
      <family val="2"/>
      <charset val="204"/>
    </font>
    <font>
      <sz val="14"/>
      <name val="Berlin Sans FB Demi"/>
      <family val="2"/>
    </font>
    <font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indexed="0"/>
      <name val="Times New Roman"/>
      <family val="1"/>
      <charset val="204"/>
    </font>
    <font>
      <sz val="16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name val="Arial Cyr"/>
      <charset val="204"/>
    </font>
    <font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49">
    <xf numFmtId="0" fontId="0" fillId="0" borderId="0" xfId="0"/>
    <xf numFmtId="0" fontId="2" fillId="0" borderId="0" xfId="0" applyFont="1"/>
    <xf numFmtId="0" fontId="3" fillId="0" borderId="0" xfId="0" applyFont="1" applyFill="1"/>
    <xf numFmtId="0" fontId="4" fillId="0" borderId="0" xfId="1" applyFont="1" applyAlignment="1" applyProtection="1">
      <alignment vertical="top" wrapText="1"/>
      <protection locked="0"/>
    </xf>
    <xf numFmtId="0" fontId="3" fillId="0" borderId="0" xfId="0" applyFont="1"/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vertical="top" wrapText="1"/>
    </xf>
    <xf numFmtId="49" fontId="3" fillId="0" borderId="2" xfId="0" applyNumberFormat="1" applyFont="1" applyBorder="1" applyAlignment="1">
      <alignment vertical="top"/>
    </xf>
    <xf numFmtId="2" fontId="3" fillId="0" borderId="2" xfId="0" applyNumberFormat="1" applyFont="1" applyBorder="1" applyAlignment="1">
      <alignment vertical="top"/>
    </xf>
    <xf numFmtId="0" fontId="3" fillId="0" borderId="2" xfId="0" applyFont="1" applyBorder="1"/>
    <xf numFmtId="0" fontId="3" fillId="0" borderId="0" xfId="0" applyFont="1" applyBorder="1"/>
    <xf numFmtId="0" fontId="4" fillId="0" borderId="0" xfId="0" applyFont="1" applyBorder="1"/>
    <xf numFmtId="0" fontId="5" fillId="0" borderId="0" xfId="0" applyFont="1" applyAlignment="1">
      <alignment horizontal="right"/>
    </xf>
    <xf numFmtId="0" fontId="3" fillId="0" borderId="2" xfId="0" applyFont="1" applyBorder="1" applyAlignment="1">
      <alignment horizontal="left"/>
    </xf>
    <xf numFmtId="0" fontId="3" fillId="0" borderId="2" xfId="0" applyFont="1" applyFill="1" applyBorder="1" applyAlignment="1">
      <alignment vertical="top" wrapText="1"/>
    </xf>
    <xf numFmtId="164" fontId="3" fillId="0" borderId="2" xfId="0" applyNumberFormat="1" applyFont="1" applyBorder="1" applyAlignment="1">
      <alignment vertical="top"/>
    </xf>
    <xf numFmtId="164" fontId="3" fillId="0" borderId="2" xfId="0" applyNumberFormat="1" applyFont="1" applyBorder="1"/>
    <xf numFmtId="164" fontId="3" fillId="0" borderId="0" xfId="0" applyNumberFormat="1" applyFont="1"/>
    <xf numFmtId="0" fontId="3" fillId="0" borderId="3" xfId="0" applyFont="1" applyFill="1" applyBorder="1" applyAlignment="1">
      <alignment vertical="top" wrapText="1"/>
    </xf>
    <xf numFmtId="164" fontId="3" fillId="0" borderId="3" xfId="0" applyNumberFormat="1" applyFont="1" applyFill="1" applyBorder="1" applyAlignment="1">
      <alignment vertical="top"/>
    </xf>
    <xf numFmtId="0" fontId="3" fillId="0" borderId="2" xfId="0" applyFont="1" applyBorder="1" applyAlignment="1">
      <alignment wrapText="1"/>
    </xf>
    <xf numFmtId="2" fontId="3" fillId="0" borderId="0" xfId="0" applyNumberFormat="1" applyFont="1"/>
    <xf numFmtId="49" fontId="3" fillId="0" borderId="2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49" fontId="3" fillId="0" borderId="4" xfId="0" applyNumberFormat="1" applyFont="1" applyFill="1" applyBorder="1" applyAlignment="1">
      <alignment horizontal="center" vertical="center" wrapText="1"/>
    </xf>
    <xf numFmtId="0" fontId="7" fillId="0" borderId="0" xfId="0" applyFont="1"/>
    <xf numFmtId="0" fontId="7" fillId="0" borderId="0" xfId="0" applyFont="1" applyBorder="1"/>
    <xf numFmtId="164" fontId="7" fillId="0" borderId="0" xfId="0" applyNumberFormat="1" applyFont="1"/>
    <xf numFmtId="2" fontId="0" fillId="0" borderId="0" xfId="0" applyNumberFormat="1"/>
    <xf numFmtId="2" fontId="3" fillId="0" borderId="2" xfId="0" applyNumberFormat="1" applyFont="1" applyBorder="1"/>
    <xf numFmtId="164" fontId="3" fillId="0" borderId="2" xfId="0" applyNumberFormat="1" applyFont="1" applyFill="1" applyBorder="1" applyAlignment="1">
      <alignment vertical="top"/>
    </xf>
    <xf numFmtId="0" fontId="3" fillId="0" borderId="2" xfId="0" applyFont="1" applyBorder="1" applyAlignment="1">
      <alignment horizontal="center" wrapText="1"/>
    </xf>
    <xf numFmtId="164" fontId="3" fillId="0" borderId="2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0" xfId="0" applyFont="1" applyBorder="1" applyAlignment="1">
      <alignment vertical="top" wrapText="1"/>
    </xf>
    <xf numFmtId="0" fontId="3" fillId="0" borderId="2" xfId="0" applyFont="1" applyBorder="1" applyAlignment="1">
      <alignment horizontal="center" vertical="center" wrapText="1"/>
    </xf>
    <xf numFmtId="164" fontId="0" fillId="0" borderId="0" xfId="0" applyNumberFormat="1"/>
    <xf numFmtId="0" fontId="3" fillId="0" borderId="2" xfId="0" applyFont="1" applyBorder="1" applyAlignment="1">
      <alignment vertical="center" wrapText="1"/>
    </xf>
    <xf numFmtId="2" fontId="3" fillId="0" borderId="2" xfId="0" applyNumberFormat="1" applyFont="1" applyBorder="1" applyAlignment="1"/>
    <xf numFmtId="0" fontId="3" fillId="0" borderId="2" xfId="0" applyFont="1" applyBorder="1" applyAlignment="1"/>
    <xf numFmtId="164" fontId="3" fillId="0" borderId="2" xfId="0" applyNumberFormat="1" applyFont="1" applyBorder="1" applyAlignment="1"/>
    <xf numFmtId="0" fontId="3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Border="1" applyAlignment="1">
      <alignment horizontal="left" wrapText="1"/>
    </xf>
    <xf numFmtId="0" fontId="5" fillId="0" borderId="5" xfId="0" applyFont="1" applyBorder="1" applyAlignment="1">
      <alignment horizontal="right"/>
    </xf>
    <xf numFmtId="0" fontId="9" fillId="0" borderId="0" xfId="0" applyFont="1" applyAlignment="1">
      <alignment horizontal="left"/>
    </xf>
    <xf numFmtId="0" fontId="8" fillId="0" borderId="0" xfId="0" applyFont="1" applyBorder="1" applyAlignment="1">
      <alignment horizontal="left" vertical="top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0"/>
  <sheetViews>
    <sheetView workbookViewId="0">
      <selection activeCell="C16" sqref="C16"/>
    </sheetView>
  </sheetViews>
  <sheetFormatPr defaultRowHeight="12.75" x14ac:dyDescent="0.2"/>
  <cols>
    <col min="1" max="1" width="65.7109375" customWidth="1"/>
    <col min="2" max="3" width="13.28515625" customWidth="1"/>
    <col min="4" max="4" width="19.5703125" customWidth="1"/>
    <col min="5" max="5" width="17.85546875" customWidth="1"/>
    <col min="6" max="6" width="17.28515625" customWidth="1"/>
  </cols>
  <sheetData>
    <row r="1" spans="1:7" ht="27.75" customHeight="1" x14ac:dyDescent="0.3">
      <c r="A1" s="43" t="s">
        <v>95</v>
      </c>
      <c r="B1" s="43"/>
      <c r="C1" s="43"/>
      <c r="D1" s="43"/>
      <c r="E1" s="43"/>
      <c r="F1" s="3"/>
    </row>
    <row r="2" spans="1:7" ht="39" customHeight="1" x14ac:dyDescent="0.3">
      <c r="A2" s="44" t="s">
        <v>59</v>
      </c>
      <c r="B2" s="44"/>
      <c r="C2" s="44"/>
      <c r="D2" s="44"/>
      <c r="E2" s="44"/>
      <c r="F2" s="4"/>
    </row>
    <row r="3" spans="1:7" ht="15.95" customHeight="1" x14ac:dyDescent="0.3">
      <c r="A3" s="2"/>
      <c r="B3" s="2"/>
      <c r="C3" s="2"/>
      <c r="D3" s="13" t="s">
        <v>26</v>
      </c>
      <c r="E3" s="4"/>
      <c r="F3" s="4"/>
    </row>
    <row r="4" spans="1:7" ht="60" customHeight="1" x14ac:dyDescent="0.3">
      <c r="A4" s="5" t="s">
        <v>3</v>
      </c>
      <c r="B4" s="5" t="s">
        <v>1</v>
      </c>
      <c r="C4" s="5" t="s">
        <v>92</v>
      </c>
      <c r="D4" s="5" t="s">
        <v>56</v>
      </c>
      <c r="E4" s="21" t="s">
        <v>57</v>
      </c>
      <c r="F4" s="4" t="s">
        <v>58</v>
      </c>
      <c r="G4" s="26" t="s">
        <v>93</v>
      </c>
    </row>
    <row r="5" spans="1:7" ht="15.95" customHeight="1" x14ac:dyDescent="0.3">
      <c r="A5" s="6" t="s">
        <v>2</v>
      </c>
      <c r="B5" s="6" t="s">
        <v>0</v>
      </c>
      <c r="C5" s="6"/>
      <c r="D5" s="6" t="s">
        <v>27</v>
      </c>
      <c r="E5" s="10"/>
      <c r="F5" s="4"/>
    </row>
    <row r="6" spans="1:7" ht="18.75" x14ac:dyDescent="0.3">
      <c r="A6" s="7" t="s">
        <v>4</v>
      </c>
      <c r="B6" s="8" t="s">
        <v>5</v>
      </c>
      <c r="C6" s="8"/>
      <c r="D6" s="16"/>
      <c r="E6" s="10"/>
      <c r="F6" s="4"/>
    </row>
    <row r="7" spans="1:7" ht="56.25" x14ac:dyDescent="0.3">
      <c r="A7" s="7" t="s">
        <v>6</v>
      </c>
      <c r="B7" s="8" t="s">
        <v>7</v>
      </c>
      <c r="C7" s="23" t="s">
        <v>60</v>
      </c>
      <c r="D7" s="9">
        <v>569.6</v>
      </c>
      <c r="E7" s="9">
        <v>569.6</v>
      </c>
      <c r="F7" s="22">
        <f>E7-D7</f>
        <v>0</v>
      </c>
    </row>
    <row r="8" spans="1:7" ht="75" x14ac:dyDescent="0.3">
      <c r="A8" s="7" t="s">
        <v>8</v>
      </c>
      <c r="B8" s="8" t="s">
        <v>9</v>
      </c>
      <c r="C8" s="23" t="s">
        <v>61</v>
      </c>
      <c r="D8" s="9">
        <v>223.8</v>
      </c>
      <c r="E8" s="9">
        <v>223.8</v>
      </c>
      <c r="F8" s="22">
        <f t="shared" ref="F8:F42" si="0">E8-D8</f>
        <v>0</v>
      </c>
    </row>
    <row r="9" spans="1:7" ht="75" x14ac:dyDescent="0.3">
      <c r="A9" s="7" t="s">
        <v>10</v>
      </c>
      <c r="B9" s="8" t="s">
        <v>11</v>
      </c>
      <c r="C9" s="23" t="s">
        <v>91</v>
      </c>
      <c r="D9" s="9">
        <v>4454.8</v>
      </c>
      <c r="E9" s="9">
        <v>4454.8</v>
      </c>
      <c r="F9" s="22">
        <f t="shared" si="0"/>
        <v>0</v>
      </c>
    </row>
    <row r="10" spans="1:7" ht="18.75" x14ac:dyDescent="0.3">
      <c r="A10" s="7" t="s">
        <v>12</v>
      </c>
      <c r="B10" s="8" t="s">
        <v>13</v>
      </c>
      <c r="C10" s="23" t="s">
        <v>62</v>
      </c>
      <c r="D10" s="9">
        <v>100</v>
      </c>
      <c r="E10" s="9">
        <v>100</v>
      </c>
      <c r="F10" s="22">
        <f t="shared" si="0"/>
        <v>0</v>
      </c>
    </row>
    <row r="11" spans="1:7" ht="18.75" x14ac:dyDescent="0.3">
      <c r="A11" s="7" t="s">
        <v>32</v>
      </c>
      <c r="B11" s="8" t="s">
        <v>14</v>
      </c>
      <c r="C11" s="23" t="s">
        <v>63</v>
      </c>
      <c r="D11" s="9">
        <v>266</v>
      </c>
      <c r="E11" s="9">
        <v>266</v>
      </c>
      <c r="F11" s="22">
        <f t="shared" si="0"/>
        <v>0</v>
      </c>
    </row>
    <row r="12" spans="1:7" ht="18.75" x14ac:dyDescent="0.3">
      <c r="A12" s="7" t="s">
        <v>33</v>
      </c>
      <c r="B12" s="8" t="s">
        <v>14</v>
      </c>
      <c r="C12" s="23" t="s">
        <v>62</v>
      </c>
      <c r="D12" s="9">
        <v>26</v>
      </c>
      <c r="E12" s="9">
        <v>26</v>
      </c>
      <c r="F12" s="22">
        <f t="shared" si="0"/>
        <v>0</v>
      </c>
    </row>
    <row r="13" spans="1:7" ht="18.75" x14ac:dyDescent="0.3">
      <c r="A13" s="19" t="s">
        <v>55</v>
      </c>
      <c r="B13" s="8" t="s">
        <v>14</v>
      </c>
      <c r="C13" s="23" t="s">
        <v>64</v>
      </c>
      <c r="D13" s="9">
        <v>14.8</v>
      </c>
      <c r="E13" s="9">
        <v>14.8</v>
      </c>
      <c r="F13" s="22">
        <f t="shared" si="0"/>
        <v>0</v>
      </c>
    </row>
    <row r="14" spans="1:7" ht="18.75" x14ac:dyDescent="0.3">
      <c r="A14" s="7" t="s">
        <v>34</v>
      </c>
      <c r="B14" s="8" t="s">
        <v>14</v>
      </c>
      <c r="C14" s="23" t="s">
        <v>65</v>
      </c>
      <c r="D14" s="9">
        <v>2.5</v>
      </c>
      <c r="E14" s="9">
        <v>2.5</v>
      </c>
      <c r="F14" s="22">
        <f t="shared" si="0"/>
        <v>0</v>
      </c>
    </row>
    <row r="15" spans="1:7" ht="18.75" x14ac:dyDescent="0.3">
      <c r="A15" s="7" t="s">
        <v>53</v>
      </c>
      <c r="B15" s="8" t="s">
        <v>14</v>
      </c>
      <c r="C15" s="23" t="s">
        <v>62</v>
      </c>
      <c r="D15" s="9">
        <v>4.5</v>
      </c>
      <c r="E15" s="9">
        <v>4.5</v>
      </c>
      <c r="F15" s="22">
        <f t="shared" si="0"/>
        <v>0</v>
      </c>
    </row>
    <row r="16" spans="1:7" ht="37.5" x14ac:dyDescent="0.3">
      <c r="A16" s="7" t="s">
        <v>54</v>
      </c>
      <c r="B16" s="8" t="s">
        <v>14</v>
      </c>
      <c r="C16" s="23" t="s">
        <v>66</v>
      </c>
      <c r="D16" s="9">
        <v>84</v>
      </c>
      <c r="E16" s="9">
        <v>84</v>
      </c>
      <c r="F16" s="22">
        <f t="shared" si="0"/>
        <v>0</v>
      </c>
    </row>
    <row r="17" spans="1:6" ht="18.75" x14ac:dyDescent="0.3">
      <c r="A17" s="7" t="s">
        <v>88</v>
      </c>
      <c r="B17" s="8" t="s">
        <v>14</v>
      </c>
      <c r="C17" s="23" t="s">
        <v>67</v>
      </c>
      <c r="D17" s="9"/>
      <c r="E17" s="9"/>
      <c r="F17" s="22"/>
    </row>
    <row r="18" spans="1:6" ht="18.75" x14ac:dyDescent="0.3">
      <c r="A18" s="7" t="s">
        <v>35</v>
      </c>
      <c r="B18" s="8" t="s">
        <v>15</v>
      </c>
      <c r="C18" s="23" t="s">
        <v>68</v>
      </c>
      <c r="D18" s="9">
        <v>467.6</v>
      </c>
      <c r="E18" s="9">
        <v>467.6</v>
      </c>
      <c r="F18" s="22">
        <f t="shared" si="0"/>
        <v>0</v>
      </c>
    </row>
    <row r="19" spans="1:6" ht="18.75" x14ac:dyDescent="0.3">
      <c r="A19" s="7" t="s">
        <v>16</v>
      </c>
      <c r="B19" s="8" t="s">
        <v>17</v>
      </c>
      <c r="C19" s="23" t="s">
        <v>69</v>
      </c>
      <c r="D19" s="9">
        <v>50</v>
      </c>
      <c r="E19" s="9">
        <v>50</v>
      </c>
      <c r="F19" s="22">
        <f t="shared" si="0"/>
        <v>0</v>
      </c>
    </row>
    <row r="20" spans="1:6" ht="40.5" customHeight="1" x14ac:dyDescent="0.3">
      <c r="A20" s="7" t="s">
        <v>36</v>
      </c>
      <c r="B20" s="8" t="s">
        <v>28</v>
      </c>
      <c r="C20" s="23" t="s">
        <v>70</v>
      </c>
      <c r="D20" s="9">
        <v>69</v>
      </c>
      <c r="E20" s="9">
        <v>69</v>
      </c>
      <c r="F20" s="22">
        <f t="shared" si="0"/>
        <v>0</v>
      </c>
    </row>
    <row r="21" spans="1:6" ht="18.75" x14ac:dyDescent="0.3">
      <c r="A21" s="7" t="s">
        <v>31</v>
      </c>
      <c r="B21" s="8" t="s">
        <v>30</v>
      </c>
      <c r="C21" s="23" t="s">
        <v>71</v>
      </c>
      <c r="D21" s="16">
        <v>342.1</v>
      </c>
      <c r="E21" s="16">
        <v>342.1</v>
      </c>
      <c r="F21" s="22">
        <f t="shared" si="0"/>
        <v>0</v>
      </c>
    </row>
    <row r="22" spans="1:6" ht="18.75" x14ac:dyDescent="0.3">
      <c r="A22" s="7" t="s">
        <v>37</v>
      </c>
      <c r="B22" s="8" t="s">
        <v>30</v>
      </c>
      <c r="C22" s="23" t="s">
        <v>90</v>
      </c>
      <c r="D22" s="16">
        <v>730</v>
      </c>
      <c r="E22" s="16">
        <v>1430</v>
      </c>
      <c r="F22" s="22">
        <f t="shared" si="0"/>
        <v>700</v>
      </c>
    </row>
    <row r="23" spans="1:6" ht="18.75" x14ac:dyDescent="0.3">
      <c r="A23" s="7" t="s">
        <v>38</v>
      </c>
      <c r="B23" s="8" t="s">
        <v>30</v>
      </c>
      <c r="C23" s="23" t="s">
        <v>72</v>
      </c>
      <c r="D23" s="16">
        <v>565</v>
      </c>
      <c r="E23" s="16">
        <v>565</v>
      </c>
      <c r="F23" s="22">
        <f t="shared" si="0"/>
        <v>0</v>
      </c>
    </row>
    <row r="24" spans="1:6" ht="18.75" x14ac:dyDescent="0.3">
      <c r="A24" s="7" t="s">
        <v>51</v>
      </c>
      <c r="B24" s="8" t="s">
        <v>30</v>
      </c>
      <c r="C24" s="23" t="s">
        <v>73</v>
      </c>
      <c r="D24" s="16">
        <v>0.7</v>
      </c>
      <c r="E24" s="16">
        <v>0.7</v>
      </c>
      <c r="F24" s="22">
        <f t="shared" si="0"/>
        <v>0</v>
      </c>
    </row>
    <row r="25" spans="1:6" ht="18.75" x14ac:dyDescent="0.3">
      <c r="A25" s="7" t="s">
        <v>39</v>
      </c>
      <c r="B25" s="8" t="s">
        <v>18</v>
      </c>
      <c r="C25" s="23" t="s">
        <v>75</v>
      </c>
      <c r="D25" s="9">
        <v>77.72</v>
      </c>
      <c r="E25" s="9">
        <v>77.72</v>
      </c>
      <c r="F25" s="22">
        <f t="shared" si="0"/>
        <v>0</v>
      </c>
    </row>
    <row r="26" spans="1:6" ht="18.75" x14ac:dyDescent="0.3">
      <c r="A26" s="7" t="s">
        <v>87</v>
      </c>
      <c r="B26" s="8" t="s">
        <v>18</v>
      </c>
      <c r="C26" s="23" t="s">
        <v>76</v>
      </c>
      <c r="D26" s="9">
        <v>0</v>
      </c>
      <c r="E26" s="9"/>
      <c r="F26" s="22"/>
    </row>
    <row r="27" spans="1:6" ht="18.75" x14ac:dyDescent="0.3">
      <c r="A27" s="7" t="s">
        <v>19</v>
      </c>
      <c r="B27" s="8" t="s">
        <v>20</v>
      </c>
      <c r="C27" s="23" t="s">
        <v>74</v>
      </c>
      <c r="D27" s="9">
        <v>150</v>
      </c>
      <c r="E27" s="9">
        <v>150</v>
      </c>
      <c r="F27" s="22">
        <f t="shared" si="0"/>
        <v>0</v>
      </c>
    </row>
    <row r="28" spans="1:6" ht="18.75" x14ac:dyDescent="0.3">
      <c r="A28" s="7" t="s">
        <v>21</v>
      </c>
      <c r="B28" s="8"/>
      <c r="C28" s="23"/>
      <c r="D28" s="16"/>
      <c r="E28" s="16"/>
      <c r="F28" s="22">
        <f t="shared" si="0"/>
        <v>0</v>
      </c>
    </row>
    <row r="29" spans="1:6" ht="18.75" x14ac:dyDescent="0.3">
      <c r="A29" s="7" t="s">
        <v>40</v>
      </c>
      <c r="B29" s="8" t="s">
        <v>22</v>
      </c>
      <c r="C29" s="23" t="s">
        <v>77</v>
      </c>
      <c r="D29" s="16">
        <v>1035.08</v>
      </c>
      <c r="E29" s="16">
        <v>1035.08</v>
      </c>
      <c r="F29" s="22">
        <f t="shared" si="0"/>
        <v>0</v>
      </c>
    </row>
    <row r="30" spans="1:6" ht="18.75" x14ac:dyDescent="0.3">
      <c r="A30" s="7" t="s">
        <v>41</v>
      </c>
      <c r="B30" s="8" t="s">
        <v>22</v>
      </c>
      <c r="C30" s="23" t="s">
        <v>78</v>
      </c>
      <c r="D30" s="16">
        <v>123</v>
      </c>
      <c r="E30" s="16">
        <v>123</v>
      </c>
      <c r="F30" s="22">
        <f t="shared" si="0"/>
        <v>0</v>
      </c>
    </row>
    <row r="31" spans="1:6" ht="18.75" x14ac:dyDescent="0.3">
      <c r="A31" s="7" t="s">
        <v>42</v>
      </c>
      <c r="B31" s="8" t="s">
        <v>22</v>
      </c>
      <c r="C31" s="23" t="s">
        <v>79</v>
      </c>
      <c r="D31" s="16">
        <v>3</v>
      </c>
      <c r="E31" s="16">
        <v>3</v>
      </c>
      <c r="F31" s="22">
        <f t="shared" si="0"/>
        <v>0</v>
      </c>
    </row>
    <row r="32" spans="1:6" ht="18.75" x14ac:dyDescent="0.3">
      <c r="A32" s="7" t="s">
        <v>43</v>
      </c>
      <c r="B32" s="8" t="s">
        <v>22</v>
      </c>
      <c r="C32" s="23" t="s">
        <v>80</v>
      </c>
      <c r="D32" s="16">
        <v>125</v>
      </c>
      <c r="E32" s="16">
        <v>125</v>
      </c>
      <c r="F32" s="22">
        <f t="shared" si="0"/>
        <v>0</v>
      </c>
    </row>
    <row r="33" spans="1:7" ht="18.75" x14ac:dyDescent="0.3">
      <c r="A33" s="7" t="s">
        <v>52</v>
      </c>
      <c r="B33" s="8" t="s">
        <v>22</v>
      </c>
      <c r="C33" s="23" t="s">
        <v>81</v>
      </c>
      <c r="D33" s="16">
        <v>200</v>
      </c>
      <c r="E33" s="16">
        <v>200</v>
      </c>
      <c r="F33" s="22">
        <f t="shared" si="0"/>
        <v>0</v>
      </c>
    </row>
    <row r="34" spans="1:7" ht="18.75" x14ac:dyDescent="0.3">
      <c r="A34" s="7" t="s">
        <v>44</v>
      </c>
      <c r="B34" s="8" t="s">
        <v>22</v>
      </c>
      <c r="C34" s="23" t="s">
        <v>89</v>
      </c>
      <c r="D34" s="16">
        <v>930.7</v>
      </c>
      <c r="E34" s="16">
        <v>930.7</v>
      </c>
      <c r="F34" s="22">
        <f t="shared" si="0"/>
        <v>0</v>
      </c>
    </row>
    <row r="35" spans="1:7" ht="18.75" x14ac:dyDescent="0.3">
      <c r="A35" s="7" t="s">
        <v>45</v>
      </c>
      <c r="B35" s="8" t="s">
        <v>22</v>
      </c>
      <c r="C35" s="23" t="s">
        <v>62</v>
      </c>
      <c r="D35" s="16">
        <v>4.8</v>
      </c>
      <c r="E35" s="16">
        <v>4.8</v>
      </c>
      <c r="F35" s="22">
        <f t="shared" si="0"/>
        <v>0</v>
      </c>
    </row>
    <row r="36" spans="1:7" ht="18.75" x14ac:dyDescent="0.3">
      <c r="A36" s="15" t="s">
        <v>50</v>
      </c>
      <c r="B36" s="8" t="s">
        <v>23</v>
      </c>
      <c r="C36" s="23" t="s">
        <v>82</v>
      </c>
      <c r="D36" s="16">
        <v>11837.4</v>
      </c>
      <c r="E36" s="16">
        <v>12500</v>
      </c>
      <c r="F36" s="22">
        <f t="shared" si="0"/>
        <v>662.60000000000036</v>
      </c>
      <c r="G36">
        <v>11512</v>
      </c>
    </row>
    <row r="37" spans="1:7" ht="18.75" x14ac:dyDescent="0.3">
      <c r="A37" s="15" t="s">
        <v>49</v>
      </c>
      <c r="B37" s="8" t="s">
        <v>23</v>
      </c>
      <c r="C37" s="24" t="s">
        <v>83</v>
      </c>
      <c r="D37" s="20">
        <v>120</v>
      </c>
      <c r="E37" s="20">
        <v>120</v>
      </c>
      <c r="F37" s="22">
        <f t="shared" si="0"/>
        <v>0</v>
      </c>
      <c r="G37">
        <v>250</v>
      </c>
    </row>
    <row r="38" spans="1:7" ht="18.75" x14ac:dyDescent="0.3">
      <c r="A38" s="19" t="s">
        <v>48</v>
      </c>
      <c r="B38" s="8" t="s">
        <v>23</v>
      </c>
      <c r="C38" s="23" t="s">
        <v>84</v>
      </c>
      <c r="D38" s="16">
        <v>15</v>
      </c>
      <c r="E38" s="16">
        <v>15</v>
      </c>
      <c r="F38" s="22">
        <f t="shared" si="0"/>
        <v>0</v>
      </c>
      <c r="G38">
        <v>15</v>
      </c>
    </row>
    <row r="39" spans="1:7" ht="18.75" x14ac:dyDescent="0.3">
      <c r="A39" s="15" t="s">
        <v>47</v>
      </c>
      <c r="B39" s="8" t="s">
        <v>29</v>
      </c>
      <c r="C39" s="23" t="s">
        <v>85</v>
      </c>
      <c r="D39" s="16">
        <v>20</v>
      </c>
      <c r="E39" s="16">
        <v>20</v>
      </c>
      <c r="F39" s="22">
        <f t="shared" si="0"/>
        <v>0</v>
      </c>
    </row>
    <row r="40" spans="1:7" ht="18.75" x14ac:dyDescent="0.3">
      <c r="A40" s="15" t="s">
        <v>46</v>
      </c>
      <c r="B40" s="8" t="s">
        <v>29</v>
      </c>
      <c r="C40" s="23" t="s">
        <v>86</v>
      </c>
      <c r="D40" s="16">
        <v>9.2899999999999991</v>
      </c>
      <c r="E40" s="16">
        <v>9.2899999999999991</v>
      </c>
      <c r="F40" s="22">
        <f t="shared" si="0"/>
        <v>0</v>
      </c>
    </row>
    <row r="41" spans="1:7" ht="18.75" x14ac:dyDescent="0.3">
      <c r="A41" s="7" t="s">
        <v>24</v>
      </c>
      <c r="B41" s="14">
        <v>1105</v>
      </c>
      <c r="C41" s="25">
        <v>219.1</v>
      </c>
      <c r="D41" s="16">
        <v>150</v>
      </c>
      <c r="E41" s="16">
        <v>150</v>
      </c>
      <c r="F41" s="22">
        <f t="shared" si="0"/>
        <v>0</v>
      </c>
      <c r="G41">
        <v>174</v>
      </c>
    </row>
    <row r="42" spans="1:7" ht="18.75" x14ac:dyDescent="0.3">
      <c r="A42" s="10" t="s">
        <v>25</v>
      </c>
      <c r="B42" s="10"/>
      <c r="C42" s="23">
        <f>C7+C8+C9+C10+C11+C12+C13+C14+C15+C16+C17+C18+C19+C20+C21+C22+C23+C24+C25+C26+C27+C29+C30+C31+C32+C33+C34+C35+C36+C37+C38+C39+C40+C41</f>
        <v>22761.795999999995</v>
      </c>
      <c r="D42" s="17">
        <f>SUM(D7:D41)</f>
        <v>22771.390000000003</v>
      </c>
      <c r="E42" s="17">
        <f>SUM(E7:E41)</f>
        <v>24133.99</v>
      </c>
      <c r="F42" s="22">
        <f t="shared" si="0"/>
        <v>1362.5999999999985</v>
      </c>
    </row>
    <row r="43" spans="1:7" ht="18.75" x14ac:dyDescent="0.3">
      <c r="A43" s="4"/>
      <c r="B43" s="4"/>
      <c r="C43" s="4"/>
      <c r="D43" s="4">
        <v>22771.39</v>
      </c>
      <c r="E43" s="4">
        <v>21271.39</v>
      </c>
      <c r="F43" s="4" t="s">
        <v>94</v>
      </c>
    </row>
    <row r="44" spans="1:7" ht="18.75" x14ac:dyDescent="0.3">
      <c r="A44" s="4"/>
      <c r="B44" s="11"/>
      <c r="C44" s="11"/>
      <c r="D44" s="18">
        <f>D43-D42</f>
        <v>0</v>
      </c>
      <c r="E44" s="4"/>
      <c r="F44" s="4"/>
    </row>
    <row r="45" spans="1:7" ht="15.95" customHeight="1" x14ac:dyDescent="0.3">
      <c r="A45" s="12"/>
      <c r="B45" s="11"/>
      <c r="C45" s="11"/>
      <c r="D45" s="11"/>
      <c r="E45" s="4">
        <f>E43-D43</f>
        <v>-1500</v>
      </c>
      <c r="F45" s="4"/>
    </row>
    <row r="46" spans="1:7" ht="15.95" customHeight="1" x14ac:dyDescent="0.3">
      <c r="A46" s="12"/>
      <c r="B46" s="11"/>
      <c r="C46" s="11"/>
      <c r="D46" s="11"/>
      <c r="E46" s="4"/>
      <c r="F46" s="4"/>
    </row>
    <row r="47" spans="1:7" ht="15.95" customHeight="1" x14ac:dyDescent="0.3">
      <c r="A47" s="12"/>
      <c r="B47" s="4"/>
      <c r="C47" s="4"/>
      <c r="D47" s="11"/>
      <c r="E47" s="4"/>
      <c r="F47" s="4"/>
    </row>
    <row r="48" spans="1:7" ht="18.75" x14ac:dyDescent="0.3">
      <c r="A48" s="4"/>
      <c r="B48" s="4"/>
      <c r="C48" s="4"/>
      <c r="D48" s="4"/>
      <c r="E48" s="4"/>
      <c r="F48" s="4"/>
    </row>
    <row r="49" spans="1:6" ht="18.75" x14ac:dyDescent="0.3">
      <c r="A49" s="4"/>
      <c r="B49" s="4"/>
      <c r="C49" s="4"/>
      <c r="D49" s="4"/>
      <c r="E49" s="4"/>
      <c r="F49" s="4"/>
    </row>
    <row r="50" spans="1:6" ht="18" x14ac:dyDescent="0.25">
      <c r="A50" s="1"/>
      <c r="B50" s="1"/>
      <c r="C50" s="1"/>
      <c r="D50" s="1"/>
      <c r="E50" s="1"/>
      <c r="F50" s="1"/>
    </row>
  </sheetData>
  <mergeCells count="2">
    <mergeCell ref="A1:E1"/>
    <mergeCell ref="A2:E2"/>
  </mergeCells>
  <phoneticPr fontId="0" type="noConversion"/>
  <pageMargins left="1.1811023622047245" right="0.59055118110236227" top="0.39370078740157483" bottom="0.39370078740157483" header="0.51181102362204722" footer="0.51181102362204722"/>
  <pageSetup paperSize="9" scale="54" orientation="portrait" verticalDpi="180" r:id="rId1"/>
  <headerFooter alignWithMargins="0"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7"/>
  <sheetViews>
    <sheetView tabSelected="1" topLeftCell="A40" workbookViewId="0">
      <selection activeCell="A51" sqref="A51:I51"/>
    </sheetView>
  </sheetViews>
  <sheetFormatPr defaultRowHeight="12.75" x14ac:dyDescent="0.2"/>
  <cols>
    <col min="1" max="1" width="44.7109375" customWidth="1"/>
    <col min="3" max="3" width="0.5703125" customWidth="1"/>
    <col min="4" max="4" width="14" hidden="1" customWidth="1"/>
    <col min="5" max="6" width="12.28515625" customWidth="1"/>
    <col min="7" max="7" width="13.5703125" customWidth="1"/>
    <col min="8" max="8" width="15.140625" customWidth="1"/>
    <col min="9" max="9" width="11.42578125" customWidth="1"/>
  </cols>
  <sheetData>
    <row r="1" spans="1:9" ht="18.75" x14ac:dyDescent="0.3">
      <c r="A1" s="43" t="s">
        <v>95</v>
      </c>
      <c r="B1" s="43"/>
      <c r="C1" s="43"/>
      <c r="D1" s="43"/>
      <c r="E1" s="43"/>
      <c r="F1" s="43"/>
      <c r="G1" s="43"/>
    </row>
    <row r="2" spans="1:9" ht="20.25" customHeight="1" x14ac:dyDescent="0.2">
      <c r="A2" s="44" t="s">
        <v>127</v>
      </c>
      <c r="B2" s="44"/>
      <c r="C2" s="44"/>
      <c r="D2" s="44"/>
      <c r="E2" s="44"/>
      <c r="F2" s="44"/>
      <c r="G2" s="44"/>
    </row>
    <row r="3" spans="1:9" ht="18.75" x14ac:dyDescent="0.3">
      <c r="A3" s="46" t="s">
        <v>26</v>
      </c>
      <c r="B3" s="46"/>
      <c r="C3" s="46"/>
      <c r="D3" s="46"/>
      <c r="E3" s="46"/>
      <c r="F3" s="46"/>
      <c r="G3" s="46"/>
      <c r="H3" s="46"/>
      <c r="I3" s="46"/>
    </row>
    <row r="4" spans="1:9" ht="93.75" customHeight="1" x14ac:dyDescent="0.3">
      <c r="A4" s="5" t="s">
        <v>124</v>
      </c>
      <c r="B4" s="5" t="s">
        <v>1</v>
      </c>
      <c r="C4" s="5" t="s">
        <v>115</v>
      </c>
      <c r="D4" s="33" t="s">
        <v>99</v>
      </c>
      <c r="E4" s="37" t="s">
        <v>120</v>
      </c>
      <c r="F4" s="37" t="s">
        <v>118</v>
      </c>
      <c r="G4" s="37" t="s">
        <v>114</v>
      </c>
      <c r="H4" s="39" t="s">
        <v>123</v>
      </c>
      <c r="I4" s="39" t="s">
        <v>119</v>
      </c>
    </row>
    <row r="5" spans="1:9" ht="18.75" x14ac:dyDescent="0.3">
      <c r="A5" s="6" t="s">
        <v>128</v>
      </c>
      <c r="B5" s="6"/>
      <c r="C5" s="6"/>
      <c r="D5" s="10"/>
      <c r="E5" s="31">
        <f>E46</f>
        <v>23095.09</v>
      </c>
      <c r="F5" s="31">
        <f t="shared" ref="F5:I5" si="0">F46</f>
        <v>170.92</v>
      </c>
      <c r="G5" s="31">
        <f t="shared" si="0"/>
        <v>-412.5</v>
      </c>
      <c r="H5" s="31">
        <f t="shared" si="0"/>
        <v>22853.51</v>
      </c>
      <c r="I5" s="31">
        <f t="shared" si="0"/>
        <v>8949.24</v>
      </c>
    </row>
    <row r="6" spans="1:9" ht="18.75" x14ac:dyDescent="0.3">
      <c r="A6" s="7" t="s">
        <v>4</v>
      </c>
      <c r="B6" s="8" t="s">
        <v>5</v>
      </c>
      <c r="C6" s="16"/>
      <c r="D6" s="10"/>
      <c r="E6" s="10"/>
      <c r="F6" s="10"/>
      <c r="G6" s="35"/>
      <c r="H6" s="10"/>
      <c r="I6" s="10"/>
    </row>
    <row r="7" spans="1:9" ht="56.25" x14ac:dyDescent="0.3">
      <c r="A7" s="7" t="s">
        <v>98</v>
      </c>
      <c r="B7" s="8" t="s">
        <v>7</v>
      </c>
      <c r="C7" s="9">
        <v>568</v>
      </c>
      <c r="D7" s="9"/>
      <c r="E7" s="40">
        <f>C7+D7</f>
        <v>568</v>
      </c>
      <c r="F7" s="40"/>
      <c r="G7" s="35"/>
      <c r="H7" s="40">
        <f>E7+F7+G7</f>
        <v>568</v>
      </c>
      <c r="I7" s="41">
        <v>239.4</v>
      </c>
    </row>
    <row r="8" spans="1:9" ht="75" x14ac:dyDescent="0.3">
      <c r="A8" s="7" t="s">
        <v>100</v>
      </c>
      <c r="B8" s="8" t="s">
        <v>9</v>
      </c>
      <c r="C8" s="9">
        <v>223.8</v>
      </c>
      <c r="D8" s="9">
        <v>6</v>
      </c>
      <c r="E8" s="40">
        <f t="shared" ref="E8:E46" si="1">C8+D8</f>
        <v>229.8</v>
      </c>
      <c r="F8" s="40"/>
      <c r="G8" s="35"/>
      <c r="H8" s="40">
        <f t="shared" ref="H8:H46" si="2">E8+F8+G8</f>
        <v>229.8</v>
      </c>
      <c r="I8" s="41">
        <v>91.5</v>
      </c>
    </row>
    <row r="9" spans="1:9" ht="75" x14ac:dyDescent="0.3">
      <c r="A9" s="7" t="s">
        <v>111</v>
      </c>
      <c r="B9" s="8" t="s">
        <v>11</v>
      </c>
      <c r="C9" s="9">
        <v>4456.3999999999996</v>
      </c>
      <c r="D9" s="9">
        <v>48.77</v>
      </c>
      <c r="E9" s="40">
        <f t="shared" si="1"/>
        <v>4505.17</v>
      </c>
      <c r="F9" s="40"/>
      <c r="G9" s="35">
        <v>-40</v>
      </c>
      <c r="H9" s="40">
        <f t="shared" si="2"/>
        <v>4465.17</v>
      </c>
      <c r="I9" s="41">
        <v>1600.1</v>
      </c>
    </row>
    <row r="10" spans="1:9" ht="18.75" x14ac:dyDescent="0.3">
      <c r="A10" s="7" t="s">
        <v>12</v>
      </c>
      <c r="B10" s="8" t="s">
        <v>13</v>
      </c>
      <c r="C10" s="9">
        <v>100</v>
      </c>
      <c r="D10" s="9"/>
      <c r="E10" s="40">
        <f t="shared" si="1"/>
        <v>100</v>
      </c>
      <c r="F10" s="40"/>
      <c r="G10" s="35"/>
      <c r="H10" s="40">
        <f t="shared" si="2"/>
        <v>100</v>
      </c>
      <c r="I10" s="41">
        <v>0</v>
      </c>
    </row>
    <row r="11" spans="1:9" ht="18.75" x14ac:dyDescent="0.3">
      <c r="A11" s="7" t="s">
        <v>32</v>
      </c>
      <c r="B11" s="8" t="s">
        <v>14</v>
      </c>
      <c r="C11" s="9">
        <v>266</v>
      </c>
      <c r="D11" s="9"/>
      <c r="E11" s="40">
        <f t="shared" si="1"/>
        <v>266</v>
      </c>
      <c r="F11" s="40"/>
      <c r="G11" s="35">
        <v>-50</v>
      </c>
      <c r="H11" s="40">
        <f t="shared" si="2"/>
        <v>216</v>
      </c>
      <c r="I11" s="41">
        <v>25</v>
      </c>
    </row>
    <row r="12" spans="1:9" ht="37.5" x14ac:dyDescent="0.3">
      <c r="A12" s="7" t="s">
        <v>33</v>
      </c>
      <c r="B12" s="8" t="s">
        <v>14</v>
      </c>
      <c r="C12" s="9">
        <v>26</v>
      </c>
      <c r="D12" s="9"/>
      <c r="E12" s="40">
        <f t="shared" si="1"/>
        <v>26</v>
      </c>
      <c r="F12" s="40"/>
      <c r="G12" s="35"/>
      <c r="H12" s="40">
        <f t="shared" si="2"/>
        <v>26</v>
      </c>
      <c r="I12" s="41">
        <v>0</v>
      </c>
    </row>
    <row r="13" spans="1:9" ht="37.5" x14ac:dyDescent="0.3">
      <c r="A13" s="19" t="s">
        <v>55</v>
      </c>
      <c r="B13" s="8" t="s">
        <v>14</v>
      </c>
      <c r="C13" s="9">
        <v>14.8</v>
      </c>
      <c r="D13" s="9"/>
      <c r="E13" s="40">
        <f t="shared" si="1"/>
        <v>14.8</v>
      </c>
      <c r="F13" s="40"/>
      <c r="G13" s="35"/>
      <c r="H13" s="40">
        <f t="shared" si="2"/>
        <v>14.8</v>
      </c>
      <c r="I13" s="41">
        <v>7.4</v>
      </c>
    </row>
    <row r="14" spans="1:9" ht="37.5" x14ac:dyDescent="0.3">
      <c r="A14" s="7" t="s">
        <v>34</v>
      </c>
      <c r="B14" s="8" t="s">
        <v>14</v>
      </c>
      <c r="C14" s="9">
        <v>2.5</v>
      </c>
      <c r="D14" s="9"/>
      <c r="E14" s="40">
        <f t="shared" si="1"/>
        <v>2.5</v>
      </c>
      <c r="F14" s="40"/>
      <c r="G14" s="35">
        <v>-2.5</v>
      </c>
      <c r="H14" s="40">
        <f t="shared" si="2"/>
        <v>0</v>
      </c>
      <c r="I14" s="41">
        <v>0</v>
      </c>
    </row>
    <row r="15" spans="1:9" ht="37.5" x14ac:dyDescent="0.3">
      <c r="A15" s="7" t="s">
        <v>108</v>
      </c>
      <c r="B15" s="8" t="s">
        <v>14</v>
      </c>
      <c r="C15" s="9"/>
      <c r="D15" s="9">
        <v>2.23</v>
      </c>
      <c r="E15" s="40">
        <v>2.23</v>
      </c>
      <c r="F15" s="40"/>
      <c r="G15" s="35"/>
      <c r="H15" s="40">
        <f t="shared" si="2"/>
        <v>2.23</v>
      </c>
      <c r="I15" s="41">
        <v>2.23</v>
      </c>
    </row>
    <row r="16" spans="1:9" ht="18.75" x14ac:dyDescent="0.3">
      <c r="A16" s="7" t="s">
        <v>53</v>
      </c>
      <c r="B16" s="8" t="s">
        <v>14</v>
      </c>
      <c r="C16" s="9">
        <v>4.5</v>
      </c>
      <c r="D16" s="9"/>
      <c r="E16" s="40">
        <f t="shared" si="1"/>
        <v>4.5</v>
      </c>
      <c r="F16" s="40"/>
      <c r="G16" s="35"/>
      <c r="H16" s="40">
        <f t="shared" si="2"/>
        <v>4.5</v>
      </c>
      <c r="I16" s="41">
        <v>0</v>
      </c>
    </row>
    <row r="17" spans="1:9" ht="37.5" x14ac:dyDescent="0.3">
      <c r="A17" s="7" t="s">
        <v>54</v>
      </c>
      <c r="B17" s="8" t="s">
        <v>14</v>
      </c>
      <c r="C17" s="9">
        <v>40</v>
      </c>
      <c r="D17" s="9"/>
      <c r="E17" s="40">
        <f t="shared" si="1"/>
        <v>40</v>
      </c>
      <c r="F17" s="40">
        <v>50</v>
      </c>
      <c r="G17" s="35"/>
      <c r="H17" s="40">
        <f t="shared" si="2"/>
        <v>90</v>
      </c>
      <c r="I17" s="41">
        <v>30.3</v>
      </c>
    </row>
    <row r="18" spans="1:9" ht="37.5" x14ac:dyDescent="0.3">
      <c r="A18" s="7" t="s">
        <v>88</v>
      </c>
      <c r="B18" s="8" t="s">
        <v>14</v>
      </c>
      <c r="C18" s="9">
        <v>5.4039999999999999</v>
      </c>
      <c r="D18" s="9"/>
      <c r="E18" s="40">
        <f t="shared" si="1"/>
        <v>5.4039999999999999</v>
      </c>
      <c r="F18" s="40"/>
      <c r="G18" s="35"/>
      <c r="H18" s="40">
        <f t="shared" si="2"/>
        <v>5.4039999999999999</v>
      </c>
      <c r="I18" s="41">
        <v>0</v>
      </c>
    </row>
    <row r="19" spans="1:9" ht="18.75" x14ac:dyDescent="0.3">
      <c r="A19" s="7" t="s">
        <v>35</v>
      </c>
      <c r="B19" s="8" t="s">
        <v>15</v>
      </c>
      <c r="C19" s="9">
        <v>467.6</v>
      </c>
      <c r="D19" s="9"/>
      <c r="E19" s="40">
        <f t="shared" si="1"/>
        <v>467.6</v>
      </c>
      <c r="F19" s="40"/>
      <c r="G19" s="35"/>
      <c r="H19" s="40">
        <f t="shared" si="2"/>
        <v>467.6</v>
      </c>
      <c r="I19" s="41">
        <v>199</v>
      </c>
    </row>
    <row r="20" spans="1:9" ht="37.5" x14ac:dyDescent="0.3">
      <c r="A20" s="7" t="s">
        <v>16</v>
      </c>
      <c r="B20" s="8" t="s">
        <v>17</v>
      </c>
      <c r="C20" s="9">
        <v>50</v>
      </c>
      <c r="D20" s="9"/>
      <c r="E20" s="40">
        <f t="shared" si="1"/>
        <v>50</v>
      </c>
      <c r="F20" s="40"/>
      <c r="G20" s="35"/>
      <c r="H20" s="40">
        <f t="shared" si="2"/>
        <v>50</v>
      </c>
      <c r="I20" s="41">
        <v>30.5</v>
      </c>
    </row>
    <row r="21" spans="1:9" ht="18.75" x14ac:dyDescent="0.3">
      <c r="A21" s="7" t="s">
        <v>36</v>
      </c>
      <c r="B21" s="8" t="s">
        <v>28</v>
      </c>
      <c r="C21" s="9">
        <v>69</v>
      </c>
      <c r="D21" s="9"/>
      <c r="E21" s="40">
        <f t="shared" si="1"/>
        <v>69</v>
      </c>
      <c r="F21" s="40"/>
      <c r="G21" s="35"/>
      <c r="H21" s="40">
        <f t="shared" si="2"/>
        <v>69</v>
      </c>
      <c r="I21" s="41">
        <v>15.5</v>
      </c>
    </row>
    <row r="22" spans="1:9" ht="18.75" x14ac:dyDescent="0.3">
      <c r="A22" s="7" t="s">
        <v>97</v>
      </c>
      <c r="B22" s="8" t="s">
        <v>30</v>
      </c>
      <c r="C22" s="16">
        <v>342.1</v>
      </c>
      <c r="D22" s="16"/>
      <c r="E22" s="40">
        <f t="shared" si="1"/>
        <v>342.1</v>
      </c>
      <c r="F22" s="40"/>
      <c r="G22" s="35"/>
      <c r="H22" s="40">
        <f t="shared" si="2"/>
        <v>342.1</v>
      </c>
      <c r="I22" s="41">
        <v>65.7</v>
      </c>
    </row>
    <row r="23" spans="1:9" ht="56.25" x14ac:dyDescent="0.3">
      <c r="A23" s="7" t="s">
        <v>101</v>
      </c>
      <c r="B23" s="8" t="s">
        <v>30</v>
      </c>
      <c r="C23" s="16">
        <v>100</v>
      </c>
      <c r="D23" s="16">
        <v>741</v>
      </c>
      <c r="E23" s="40">
        <f t="shared" si="1"/>
        <v>841</v>
      </c>
      <c r="F23" s="40"/>
      <c r="G23" s="35"/>
      <c r="H23" s="40">
        <f t="shared" si="2"/>
        <v>841</v>
      </c>
      <c r="I23" s="41">
        <v>32.65</v>
      </c>
    </row>
    <row r="24" spans="1:9" ht="37.5" x14ac:dyDescent="0.3">
      <c r="A24" s="7" t="s">
        <v>38</v>
      </c>
      <c r="B24" s="8" t="s">
        <v>30</v>
      </c>
      <c r="C24" s="16">
        <v>465.7</v>
      </c>
      <c r="D24" s="16"/>
      <c r="E24" s="40">
        <f t="shared" si="1"/>
        <v>465.7</v>
      </c>
      <c r="F24" s="40"/>
      <c r="G24" s="35"/>
      <c r="H24" s="40">
        <f t="shared" si="2"/>
        <v>465.7</v>
      </c>
      <c r="I24" s="41">
        <f>70.2+84</f>
        <v>154.19999999999999</v>
      </c>
    </row>
    <row r="25" spans="1:9" ht="18.75" x14ac:dyDescent="0.3">
      <c r="A25" s="7"/>
      <c r="B25" s="8"/>
      <c r="C25" s="16"/>
      <c r="D25" s="16"/>
      <c r="E25" s="40">
        <f t="shared" si="1"/>
        <v>0</v>
      </c>
      <c r="F25" s="40"/>
      <c r="G25" s="35"/>
      <c r="H25" s="40">
        <f t="shared" si="2"/>
        <v>0</v>
      </c>
      <c r="I25" s="41"/>
    </row>
    <row r="26" spans="1:9" ht="37.5" x14ac:dyDescent="0.3">
      <c r="A26" s="7" t="s">
        <v>39</v>
      </c>
      <c r="B26" s="8" t="s">
        <v>18</v>
      </c>
      <c r="C26" s="9">
        <v>77.72</v>
      </c>
      <c r="D26" s="9"/>
      <c r="E26" s="40">
        <f t="shared" si="1"/>
        <v>77.72</v>
      </c>
      <c r="F26" s="40"/>
      <c r="G26" s="35"/>
      <c r="H26" s="40">
        <f t="shared" si="2"/>
        <v>77.72</v>
      </c>
      <c r="I26" s="41">
        <v>38.9</v>
      </c>
    </row>
    <row r="27" spans="1:9" ht="18.75" x14ac:dyDescent="0.3">
      <c r="A27" s="7" t="s">
        <v>87</v>
      </c>
      <c r="B27" s="8" t="s">
        <v>18</v>
      </c>
      <c r="C27" s="9">
        <v>0</v>
      </c>
      <c r="D27" s="9">
        <v>98.78</v>
      </c>
      <c r="E27" s="40">
        <f t="shared" si="1"/>
        <v>98.78</v>
      </c>
      <c r="F27" s="40"/>
      <c r="G27" s="35">
        <v>-50</v>
      </c>
      <c r="H27" s="40">
        <f t="shared" si="2"/>
        <v>48.78</v>
      </c>
      <c r="I27" s="41">
        <v>11.3</v>
      </c>
    </row>
    <row r="28" spans="1:9" ht="18.75" x14ac:dyDescent="0.3">
      <c r="A28" s="7" t="s">
        <v>19</v>
      </c>
      <c r="B28" s="8" t="s">
        <v>20</v>
      </c>
      <c r="C28" s="9">
        <v>150</v>
      </c>
      <c r="D28" s="9"/>
      <c r="E28" s="40">
        <f t="shared" si="1"/>
        <v>150</v>
      </c>
      <c r="F28" s="40"/>
      <c r="G28" s="35"/>
      <c r="H28" s="40">
        <f t="shared" si="2"/>
        <v>150</v>
      </c>
      <c r="I28" s="41">
        <v>3.1</v>
      </c>
    </row>
    <row r="29" spans="1:9" ht="18.75" x14ac:dyDescent="0.3">
      <c r="A29" s="7" t="s">
        <v>21</v>
      </c>
      <c r="B29" s="8"/>
      <c r="C29" s="16"/>
      <c r="D29" s="16"/>
      <c r="E29" s="40"/>
      <c r="F29" s="40"/>
      <c r="G29" s="35"/>
      <c r="H29" s="40">
        <f t="shared" si="2"/>
        <v>0</v>
      </c>
      <c r="I29" s="41"/>
    </row>
    <row r="30" spans="1:9" ht="18.75" x14ac:dyDescent="0.3">
      <c r="A30" s="7" t="s">
        <v>40</v>
      </c>
      <c r="B30" s="8" t="s">
        <v>22</v>
      </c>
      <c r="C30" s="16">
        <v>1035.08</v>
      </c>
      <c r="D30" s="16"/>
      <c r="E30" s="40">
        <f t="shared" si="1"/>
        <v>1035.08</v>
      </c>
      <c r="F30" s="40"/>
      <c r="G30" s="35"/>
      <c r="H30" s="40">
        <f t="shared" si="2"/>
        <v>1035.08</v>
      </c>
      <c r="I30" s="41">
        <v>393</v>
      </c>
    </row>
    <row r="31" spans="1:9" ht="18.75" x14ac:dyDescent="0.3">
      <c r="A31" s="7" t="s">
        <v>41</v>
      </c>
      <c r="B31" s="8" t="s">
        <v>22</v>
      </c>
      <c r="C31" s="16">
        <v>123</v>
      </c>
      <c r="D31" s="16"/>
      <c r="E31" s="40">
        <f t="shared" si="1"/>
        <v>123</v>
      </c>
      <c r="F31" s="40"/>
      <c r="G31" s="35">
        <v>0</v>
      </c>
      <c r="H31" s="40">
        <f t="shared" si="2"/>
        <v>123</v>
      </c>
      <c r="I31" s="41">
        <v>49.3</v>
      </c>
    </row>
    <row r="32" spans="1:9" ht="37.5" x14ac:dyDescent="0.3">
      <c r="A32" s="7" t="s">
        <v>104</v>
      </c>
      <c r="B32" s="8" t="s">
        <v>22</v>
      </c>
      <c r="C32" s="16">
        <v>3</v>
      </c>
      <c r="D32" s="16">
        <v>55</v>
      </c>
      <c r="E32" s="40">
        <f t="shared" si="1"/>
        <v>58</v>
      </c>
      <c r="F32" s="40"/>
      <c r="G32" s="35">
        <v>-58</v>
      </c>
      <c r="H32" s="40">
        <f t="shared" si="2"/>
        <v>0</v>
      </c>
      <c r="I32" s="41">
        <v>0</v>
      </c>
    </row>
    <row r="33" spans="1:9" ht="37.5" x14ac:dyDescent="0.3">
      <c r="A33" s="7" t="s">
        <v>102</v>
      </c>
      <c r="B33" s="8" t="s">
        <v>22</v>
      </c>
      <c r="C33" s="16">
        <v>125</v>
      </c>
      <c r="D33" s="16">
        <v>100</v>
      </c>
      <c r="E33" s="40">
        <f t="shared" si="1"/>
        <v>225</v>
      </c>
      <c r="F33" s="40"/>
      <c r="G33" s="35">
        <v>-50</v>
      </c>
      <c r="H33" s="40">
        <f t="shared" si="2"/>
        <v>175</v>
      </c>
      <c r="I33" s="41">
        <v>26.4</v>
      </c>
    </row>
    <row r="34" spans="1:9" ht="37.5" x14ac:dyDescent="0.3">
      <c r="A34" s="7" t="s">
        <v>106</v>
      </c>
      <c r="B34" s="8" t="s">
        <v>22</v>
      </c>
      <c r="C34" s="16">
        <v>92</v>
      </c>
      <c r="D34" s="16">
        <v>82.02</v>
      </c>
      <c r="E34" s="40">
        <f t="shared" si="1"/>
        <v>174.01999999999998</v>
      </c>
      <c r="F34" s="40"/>
      <c r="G34" s="35"/>
      <c r="H34" s="40">
        <f t="shared" si="2"/>
        <v>174.01999999999998</v>
      </c>
      <c r="I34" s="41">
        <v>98</v>
      </c>
    </row>
    <row r="35" spans="1:9" ht="37.5" x14ac:dyDescent="0.3">
      <c r="A35" s="7" t="s">
        <v>105</v>
      </c>
      <c r="B35" s="8" t="s">
        <v>14</v>
      </c>
      <c r="C35" s="20">
        <v>8</v>
      </c>
      <c r="D35" s="10"/>
      <c r="E35" s="40">
        <f t="shared" si="1"/>
        <v>8</v>
      </c>
      <c r="F35" s="40"/>
      <c r="G35" s="35"/>
      <c r="H35" s="40">
        <f t="shared" si="2"/>
        <v>8</v>
      </c>
      <c r="I35" s="41">
        <v>3.5</v>
      </c>
    </row>
    <row r="36" spans="1:9" ht="37.5" x14ac:dyDescent="0.3">
      <c r="A36" s="7" t="s">
        <v>103</v>
      </c>
      <c r="B36" s="8" t="s">
        <v>22</v>
      </c>
      <c r="C36" s="16">
        <v>172.5</v>
      </c>
      <c r="D36" s="16">
        <f>429.9+20+104</f>
        <v>553.9</v>
      </c>
      <c r="E36" s="40">
        <f t="shared" si="1"/>
        <v>726.4</v>
      </c>
      <c r="F36" s="40">
        <v>-50</v>
      </c>
      <c r="G36" s="35"/>
      <c r="H36" s="40">
        <f t="shared" si="2"/>
        <v>676.4</v>
      </c>
      <c r="I36" s="41">
        <v>234</v>
      </c>
    </row>
    <row r="37" spans="1:9" ht="37.5" x14ac:dyDescent="0.3">
      <c r="A37" s="36" t="s">
        <v>116</v>
      </c>
      <c r="B37" s="8" t="s">
        <v>22</v>
      </c>
      <c r="C37" s="16">
        <v>0</v>
      </c>
      <c r="D37" s="16">
        <v>0</v>
      </c>
      <c r="E37" s="40">
        <v>0</v>
      </c>
      <c r="F37" s="40">
        <v>40</v>
      </c>
      <c r="G37" s="35"/>
      <c r="H37" s="40">
        <f t="shared" si="2"/>
        <v>40</v>
      </c>
      <c r="I37" s="41">
        <v>0</v>
      </c>
    </row>
    <row r="38" spans="1:9" ht="56.25" x14ac:dyDescent="0.3">
      <c r="A38" s="21" t="s">
        <v>110</v>
      </c>
      <c r="B38" s="8" t="s">
        <v>22</v>
      </c>
      <c r="C38" s="16"/>
      <c r="D38" s="16">
        <v>5</v>
      </c>
      <c r="E38" s="40">
        <f>D38</f>
        <v>5</v>
      </c>
      <c r="F38" s="40"/>
      <c r="G38" s="35">
        <v>-5</v>
      </c>
      <c r="H38" s="40">
        <f t="shared" si="2"/>
        <v>0</v>
      </c>
      <c r="I38" s="41">
        <v>0</v>
      </c>
    </row>
    <row r="39" spans="1:9" ht="18.75" x14ac:dyDescent="0.3">
      <c r="A39" s="15" t="s">
        <v>50</v>
      </c>
      <c r="B39" s="8" t="s">
        <v>23</v>
      </c>
      <c r="C39" s="16">
        <v>12000</v>
      </c>
      <c r="D39" s="16"/>
      <c r="E39" s="40">
        <f t="shared" si="1"/>
        <v>12000</v>
      </c>
      <c r="F39" s="40"/>
      <c r="G39" s="35">
        <v>-107.6</v>
      </c>
      <c r="H39" s="40">
        <f t="shared" si="2"/>
        <v>11892.4</v>
      </c>
      <c r="I39" s="41">
        <v>5505.16</v>
      </c>
    </row>
    <row r="40" spans="1:9" ht="18.75" x14ac:dyDescent="0.3">
      <c r="A40" s="15" t="s">
        <v>117</v>
      </c>
      <c r="B40" s="8"/>
      <c r="C40" s="16">
        <v>0</v>
      </c>
      <c r="D40" s="16">
        <v>0</v>
      </c>
      <c r="E40" s="40">
        <v>0</v>
      </c>
      <c r="F40" s="40">
        <v>130.91999999999999</v>
      </c>
      <c r="G40" s="35">
        <v>0</v>
      </c>
      <c r="H40" s="40">
        <f t="shared" si="2"/>
        <v>130.91999999999999</v>
      </c>
      <c r="I40" s="41">
        <v>0</v>
      </c>
    </row>
    <row r="41" spans="1:9" ht="56.25" x14ac:dyDescent="0.3">
      <c r="A41" s="15" t="s">
        <v>109</v>
      </c>
      <c r="B41" s="8" t="s">
        <v>23</v>
      </c>
      <c r="C41" s="20">
        <v>120</v>
      </c>
      <c r="D41" s="32">
        <v>130</v>
      </c>
      <c r="E41" s="40">
        <f t="shared" si="1"/>
        <v>250</v>
      </c>
      <c r="F41" s="40"/>
      <c r="G41" s="35">
        <v>-49.4</v>
      </c>
      <c r="H41" s="40">
        <f t="shared" si="2"/>
        <v>200.6</v>
      </c>
      <c r="I41" s="41">
        <v>29.1</v>
      </c>
    </row>
    <row r="42" spans="1:9" ht="18.75" x14ac:dyDescent="0.3">
      <c r="A42" s="19" t="s">
        <v>48</v>
      </c>
      <c r="B42" s="8" t="s">
        <v>23</v>
      </c>
      <c r="C42" s="16">
        <v>15</v>
      </c>
      <c r="D42" s="16"/>
      <c r="E42" s="40">
        <f t="shared" si="1"/>
        <v>15</v>
      </c>
      <c r="F42" s="40"/>
      <c r="G42" s="35"/>
      <c r="H42" s="40">
        <f t="shared" si="2"/>
        <v>15</v>
      </c>
      <c r="I42" s="41">
        <v>2</v>
      </c>
    </row>
    <row r="43" spans="1:9" ht="37.5" x14ac:dyDescent="0.3">
      <c r="A43" s="15" t="s">
        <v>47</v>
      </c>
      <c r="B43" s="8" t="s">
        <v>29</v>
      </c>
      <c r="C43" s="16">
        <v>20</v>
      </c>
      <c r="D43" s="16"/>
      <c r="E43" s="40">
        <f t="shared" si="1"/>
        <v>20</v>
      </c>
      <c r="F43" s="40"/>
      <c r="G43" s="35"/>
      <c r="H43" s="40">
        <f t="shared" si="2"/>
        <v>20</v>
      </c>
      <c r="I43" s="41">
        <v>20</v>
      </c>
    </row>
    <row r="44" spans="1:9" ht="37.5" x14ac:dyDescent="0.3">
      <c r="A44" s="15" t="s">
        <v>46</v>
      </c>
      <c r="B44" s="8" t="s">
        <v>29</v>
      </c>
      <c r="C44" s="16">
        <v>9.2859999999999996</v>
      </c>
      <c r="D44" s="16"/>
      <c r="E44" s="42">
        <f t="shared" si="1"/>
        <v>9.2859999999999996</v>
      </c>
      <c r="F44" s="42"/>
      <c r="G44" s="35"/>
      <c r="H44" s="40">
        <f t="shared" si="2"/>
        <v>9.2859999999999996</v>
      </c>
      <c r="I44" s="41">
        <v>0</v>
      </c>
    </row>
    <row r="45" spans="1:9" ht="18.75" x14ac:dyDescent="0.3">
      <c r="A45" s="7" t="s">
        <v>24</v>
      </c>
      <c r="B45" s="14">
        <v>1105</v>
      </c>
      <c r="C45" s="16">
        <v>120</v>
      </c>
      <c r="D45" s="16"/>
      <c r="E45" s="40">
        <f t="shared" si="1"/>
        <v>120</v>
      </c>
      <c r="F45" s="40"/>
      <c r="G45" s="35"/>
      <c r="H45" s="40">
        <f t="shared" si="2"/>
        <v>120</v>
      </c>
      <c r="I45" s="41">
        <v>42</v>
      </c>
    </row>
    <row r="46" spans="1:9" ht="18.75" x14ac:dyDescent="0.3">
      <c r="A46" s="10" t="s">
        <v>25</v>
      </c>
      <c r="B46" s="10"/>
      <c r="C46" s="17">
        <f>SUM(C7:C45)</f>
        <v>21272.39</v>
      </c>
      <c r="D46" s="17">
        <f>SUM(D7:D45)</f>
        <v>1822.6999999999998</v>
      </c>
      <c r="E46" s="40">
        <f t="shared" si="1"/>
        <v>23095.09</v>
      </c>
      <c r="F46" s="40">
        <f>F40+F37+F17+F36</f>
        <v>170.92</v>
      </c>
      <c r="G46" s="34">
        <f>SUM(G7:G45)</f>
        <v>-412.5</v>
      </c>
      <c r="H46" s="40">
        <f t="shared" si="2"/>
        <v>22853.51</v>
      </c>
      <c r="I46" s="34">
        <f t="shared" ref="I46" si="3">SUM(I7:I45)</f>
        <v>8949.24</v>
      </c>
    </row>
    <row r="47" spans="1:9" ht="18.75" x14ac:dyDescent="0.3">
      <c r="A47" s="27" t="s">
        <v>96</v>
      </c>
      <c r="B47" s="4"/>
      <c r="C47" s="4"/>
      <c r="D47" s="18"/>
      <c r="E47" s="30"/>
      <c r="F47" s="30"/>
      <c r="H47" s="38"/>
    </row>
    <row r="48" spans="1:9" ht="15.75" x14ac:dyDescent="0.25">
      <c r="A48" s="27" t="s">
        <v>126</v>
      </c>
      <c r="B48" s="28"/>
      <c r="C48" s="29"/>
      <c r="D48" s="29"/>
      <c r="E48" s="27"/>
      <c r="F48" s="27"/>
    </row>
    <row r="49" spans="1:9" ht="60" customHeight="1" x14ac:dyDescent="0.2">
      <c r="A49" s="48" t="s">
        <v>122</v>
      </c>
      <c r="B49" s="48"/>
      <c r="C49" s="48"/>
      <c r="D49" s="48"/>
      <c r="E49" s="48"/>
      <c r="F49" s="48"/>
      <c r="G49" s="48"/>
      <c r="H49" s="48"/>
      <c r="I49" s="48"/>
    </row>
    <row r="50" spans="1:9" ht="33.75" customHeight="1" x14ac:dyDescent="0.25">
      <c r="A50" s="45" t="s">
        <v>121</v>
      </c>
      <c r="B50" s="45"/>
      <c r="C50" s="45"/>
      <c r="D50" s="45"/>
      <c r="E50" s="45"/>
      <c r="F50" s="45"/>
      <c r="G50" s="45"/>
      <c r="H50" s="45"/>
      <c r="I50" s="45"/>
    </row>
    <row r="51" spans="1:9" ht="14.25" x14ac:dyDescent="0.2">
      <c r="A51" s="47" t="s">
        <v>129</v>
      </c>
      <c r="B51" s="47"/>
      <c r="C51" s="47"/>
      <c r="D51" s="47"/>
      <c r="E51" s="47"/>
      <c r="F51" s="47"/>
      <c r="G51" s="47"/>
      <c r="H51" s="47"/>
      <c r="I51" s="47"/>
    </row>
    <row r="52" spans="1:9" ht="15.75" x14ac:dyDescent="0.25">
      <c r="A52" s="27" t="s">
        <v>125</v>
      </c>
    </row>
    <row r="53" spans="1:9" x14ac:dyDescent="0.2">
      <c r="D53" t="s">
        <v>113</v>
      </c>
    </row>
    <row r="54" spans="1:9" x14ac:dyDescent="0.2">
      <c r="A54" t="s">
        <v>112</v>
      </c>
    </row>
    <row r="57" spans="1:9" x14ac:dyDescent="0.2">
      <c r="A57" t="s">
        <v>107</v>
      </c>
    </row>
  </sheetData>
  <mergeCells count="6">
    <mergeCell ref="A50:I50"/>
    <mergeCell ref="A3:I3"/>
    <mergeCell ref="A51:I51"/>
    <mergeCell ref="A2:G2"/>
    <mergeCell ref="A1:G1"/>
    <mergeCell ref="A49:I49"/>
  </mergeCells>
  <phoneticPr fontId="10" type="noConversion"/>
  <pageMargins left="0.70866141732283472" right="0" top="0.74803149606299213" bottom="0" header="0" footer="0.11811023622047245"/>
  <pageSetup paperSize="9" scale="80" fitToHeight="2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2013</vt:lpstr>
      <vt:lpstr>2014</vt:lpstr>
      <vt:lpstr>'2013'!Заголовки_для_печати</vt:lpstr>
    </vt:vector>
  </TitlesOfParts>
  <Company>ГФУ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ОАБП</dc:creator>
  <cp:lastModifiedBy>User</cp:lastModifiedBy>
  <cp:lastPrinted>2014-06-26T08:30:38Z</cp:lastPrinted>
  <dcterms:created xsi:type="dcterms:W3CDTF">2010-12-28T05:47:56Z</dcterms:created>
  <dcterms:modified xsi:type="dcterms:W3CDTF">2014-06-26T08:31:36Z</dcterms:modified>
</cp:coreProperties>
</file>