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D13" i="1" l="1"/>
  <c r="D22" i="1" l="1"/>
  <c r="D26" i="1"/>
  <c r="D15" i="1" l="1"/>
  <c r="D32" i="1" l="1"/>
  <c r="F13" i="1" l="1"/>
  <c r="E13" i="1"/>
  <c r="F17" i="1"/>
  <c r="E17" i="1"/>
  <c r="D17" i="1"/>
  <c r="F19" i="1"/>
  <c r="E19" i="1"/>
  <c r="D19" i="1"/>
  <c r="F22" i="1"/>
  <c r="E22" i="1"/>
  <c r="D25" i="1"/>
  <c r="D11" i="1" l="1"/>
  <c r="E11" i="1" l="1"/>
  <c r="F11" i="1"/>
  <c r="E16" i="1"/>
  <c r="F16" i="1"/>
  <c r="E18" i="1"/>
  <c r="F18" i="1"/>
  <c r="E21" i="1"/>
  <c r="F21" i="1"/>
  <c r="E24" i="1"/>
  <c r="F24" i="1"/>
  <c r="E27" i="1"/>
  <c r="F27" i="1"/>
  <c r="E31" i="1"/>
  <c r="F31" i="1"/>
  <c r="D31" i="1"/>
  <c r="D16" i="1" l="1"/>
  <c r="D18" i="1"/>
  <c r="D21" i="1"/>
  <c r="D33" i="1"/>
  <c r="D29" i="1"/>
  <c r="D27" i="1"/>
  <c r="D24" i="1"/>
  <c r="F33" i="1"/>
  <c r="F29" i="1"/>
  <c r="E33" i="1"/>
  <c r="E29" i="1"/>
  <c r="D36" i="1" l="1"/>
  <c r="E36" i="1"/>
  <c r="F36" i="1"/>
</calcChain>
</file>

<file path=xl/sharedStrings.xml><?xml version="1.0" encoding="utf-8"?>
<sst xmlns="http://schemas.openxmlformats.org/spreadsheetml/2006/main" count="67" uniqueCount="67">
  <si>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</si>
  <si>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</si>
  <si>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</si>
  <si>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</si>
  <si>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</si>
  <si>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</si>
  <si>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</si>
  <si>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</si>
  <si>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</si>
  <si>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</si>
  <si>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</si>
  <si>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</si>
  <si>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</si>
  <si>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</si>
  <si>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</si>
  <si>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</si>
  <si>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</si>
  <si>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</si>
  <si>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</si>
  <si>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</si>
  <si>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</si>
  <si>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</si>
  <si>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</si>
  <si>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</si>
  <si>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</si>
  <si>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</si>
  <si>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</si>
  <si>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</si>
  <si>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</si>
  <si>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</si>
  <si>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</si>
  <si>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</si>
  <si>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</si>
  <si>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</si>
  <si>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</si>
  <si>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</si>
  <si>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</si>
  <si>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</si>
  <si>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</si>
  <si>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</si>
  <si>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</si>
  <si>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</si>
  <si>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</si>
  <si>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</si>
  <si>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</si>
  <si>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</si>
  <si>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</si>
  <si>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</si>
  <si>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</si>
  <si>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</si>
  <si>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</si>
  <si>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</si>
  <si>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</si>
  <si>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</si>
  <si>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</si>
  <si>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Другие вопросы в области  физической культуры  и спорта</t>
  </si>
  <si>
    <t>1000</t>
  </si>
  <si>
    <t>1001</t>
  </si>
  <si>
    <t>СОЦИАЛЬНАЯ ПОЛИТИКА</t>
  </si>
  <si>
    <t>Пенсионное обеспечение</t>
  </si>
  <si>
    <t>Распределение бюджетных ассигнований по разделам и подразделам бюджетной классификации расходов  на 2019 год и плановый период 2020-2021 годов</t>
  </si>
  <si>
    <t>Сумма на 2019 год</t>
  </si>
  <si>
    <t>Сумма на        2020 год</t>
  </si>
  <si>
    <t>Сумма на 2021 год</t>
  </si>
  <si>
    <t>к решению поселкового                                                Совета депутатов                                                      от  24.12.2018 №  36-135 р</t>
  </si>
  <si>
    <t>Приложение № 5</t>
  </si>
  <si>
    <t>к решению поселкового                                                Совета депутатов                                                      от .2019 № 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</si>
</sst>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00"/>
    <numFmt numFmtId="167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166" fontId="0" fillId="0" borderId="0" xfId="0" applyNumberFormat="1"/>
    <xf numFmtId="4" fontId="5" fillId="0" borderId="1" xfId="2" applyNumberFormat="1" applyFont="1" applyBorder="1" applyAlignment="1">
      <alignment horizontal="righ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Border="1" applyAlignment="1">
      <alignment horizontal="right"/>
    </xf>
    <xf numFmtId="167" fontId="0" fillId="0" borderId="0" xfId="0" applyNumberFormat="1"/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D2" sqref="D2"/>
    </sheetView>
  </sheetViews>
  <sheetFormatPr defaultRowHeight="15" x14ac:dyDescent="0.2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 x14ac:dyDescent="0.3">
      <c r="E1" s="17" t="s">
        <v>65</v>
      </c>
      <c r="F1" s="17"/>
    </row>
    <row r="2" spans="1:6" ht="69.75" customHeight="1" x14ac:dyDescent="0.25">
      <c r="B2" s="1"/>
      <c r="C2" s="1"/>
      <c r="D2" s="1"/>
      <c r="E2" s="18" t="s">
        <v>66</v>
      </c>
      <c r="F2" s="18"/>
    </row>
    <row r="3" spans="1:6" ht="19.5" customHeight="1" x14ac:dyDescent="0.3">
      <c r="B3" s="1"/>
      <c r="C3" s="1"/>
      <c r="D3" s="1"/>
      <c r="E3" s="17" t="s">
        <v>38</v>
      </c>
      <c r="F3" s="17"/>
    </row>
    <row r="4" spans="1:6" ht="56.25" customHeight="1" x14ac:dyDescent="0.25">
      <c r="B4" s="1"/>
      <c r="C4" s="1"/>
      <c r="D4" s="1"/>
      <c r="E4" s="18" t="s">
        <v>64</v>
      </c>
      <c r="F4" s="18"/>
    </row>
    <row r="5" spans="1:6" ht="53.25" customHeight="1" x14ac:dyDescent="0.3">
      <c r="B5" s="24" t="s">
        <v>60</v>
      </c>
      <c r="C5" s="24"/>
      <c r="D5" s="24"/>
      <c r="E5" s="24"/>
      <c r="F5" s="24"/>
    </row>
    <row r="6" spans="1:6" ht="15.95" customHeight="1" x14ac:dyDescent="0.25">
      <c r="B6" s="25"/>
      <c r="C6" s="25"/>
      <c r="D6" s="25"/>
      <c r="E6" s="25"/>
    </row>
    <row r="7" spans="1:6" ht="18" customHeight="1" x14ac:dyDescent="0.3">
      <c r="B7" s="1"/>
      <c r="C7" s="1"/>
      <c r="D7" s="1"/>
      <c r="E7" s="32" t="s">
        <v>44</v>
      </c>
      <c r="F7" s="32"/>
    </row>
    <row r="8" spans="1:6" ht="18" customHeight="1" x14ac:dyDescent="0.25">
      <c r="A8" s="28" t="s">
        <v>52</v>
      </c>
      <c r="B8" s="22" t="s">
        <v>43</v>
      </c>
      <c r="C8" s="33" t="s">
        <v>51</v>
      </c>
      <c r="D8" s="26" t="s">
        <v>61</v>
      </c>
      <c r="E8" s="30" t="s">
        <v>62</v>
      </c>
      <c r="F8" s="30" t="s">
        <v>63</v>
      </c>
    </row>
    <row r="9" spans="1:6" ht="81.95" customHeight="1" x14ac:dyDescent="0.25">
      <c r="A9" s="29"/>
      <c r="B9" s="23"/>
      <c r="C9" s="34"/>
      <c r="D9" s="27"/>
      <c r="E9" s="31"/>
      <c r="F9" s="31"/>
    </row>
    <row r="10" spans="1:6" ht="15.95" customHeight="1" x14ac:dyDescent="0.25">
      <c r="A10" s="10"/>
      <c r="B10" s="4" t="s">
        <v>39</v>
      </c>
      <c r="C10" s="4" t="s">
        <v>53</v>
      </c>
      <c r="D10" s="4" t="s">
        <v>0</v>
      </c>
      <c r="E10" s="4" t="s">
        <v>40</v>
      </c>
      <c r="F10" s="4" t="s">
        <v>41</v>
      </c>
    </row>
    <row r="11" spans="1:6" ht="37.5" x14ac:dyDescent="0.25">
      <c r="A11" s="11">
        <v>1</v>
      </c>
      <c r="B11" s="5" t="s">
        <v>45</v>
      </c>
      <c r="C11" s="6" t="s">
        <v>1</v>
      </c>
      <c r="D11" s="13">
        <f>D12+D13+D14+D15</f>
        <v>6540.09267</v>
      </c>
      <c r="E11" s="13">
        <f t="shared" ref="E11:F11" si="0">E12+E13+E14+E15</f>
        <v>5748.2459999999992</v>
      </c>
      <c r="F11" s="13">
        <f t="shared" si="0"/>
        <v>5743.1389999999992</v>
      </c>
    </row>
    <row r="12" spans="1:6" ht="94.5" customHeight="1" x14ac:dyDescent="0.25">
      <c r="A12" s="11">
        <v>2</v>
      </c>
      <c r="B12" s="5" t="s">
        <v>2</v>
      </c>
      <c r="C12" s="6" t="s">
        <v>3</v>
      </c>
      <c r="D12" s="14">
        <v>731.20399999999995</v>
      </c>
      <c r="E12" s="14">
        <v>736.20399999999995</v>
      </c>
      <c r="F12" s="14">
        <v>736.20399999999995</v>
      </c>
    </row>
    <row r="13" spans="1:6" ht="126" customHeight="1" x14ac:dyDescent="0.25">
      <c r="A13" s="11">
        <v>3</v>
      </c>
      <c r="B13" s="5" t="s">
        <v>4</v>
      </c>
      <c r="C13" s="6" t="s">
        <v>5</v>
      </c>
      <c r="D13" s="14">
        <f>4778.76667+119.848</f>
        <v>4898.6146699999999</v>
      </c>
      <c r="E13" s="14">
        <f>4567.249-7.66</f>
        <v>4559.5889999999999</v>
      </c>
      <c r="F13" s="14">
        <f>4567.249-12.767</f>
        <v>4554.482</v>
      </c>
    </row>
    <row r="14" spans="1:6" ht="18.75" x14ac:dyDescent="0.25">
      <c r="A14" s="11">
        <v>4</v>
      </c>
      <c r="B14" s="5" t="s">
        <v>6</v>
      </c>
      <c r="C14" s="6" t="s">
        <v>7</v>
      </c>
      <c r="D14" s="13">
        <v>50</v>
      </c>
      <c r="E14" s="13">
        <v>50</v>
      </c>
      <c r="F14" s="13">
        <v>50</v>
      </c>
    </row>
    <row r="15" spans="1:6" ht="37.5" x14ac:dyDescent="0.25">
      <c r="A15" s="11">
        <v>5</v>
      </c>
      <c r="B15" s="9" t="s">
        <v>8</v>
      </c>
      <c r="C15" s="6" t="s">
        <v>9</v>
      </c>
      <c r="D15" s="14">
        <f>820.274+40</f>
        <v>860.274</v>
      </c>
      <c r="E15" s="14">
        <v>402.45299999999997</v>
      </c>
      <c r="F15" s="14">
        <v>402.45299999999997</v>
      </c>
    </row>
    <row r="16" spans="1:6" ht="18.75" x14ac:dyDescent="0.25">
      <c r="A16" s="11">
        <v>6</v>
      </c>
      <c r="B16" s="5" t="s">
        <v>46</v>
      </c>
      <c r="C16" s="6" t="s">
        <v>10</v>
      </c>
      <c r="D16" s="13">
        <f>D17</f>
        <v>320.59999999999997</v>
      </c>
      <c r="E16" s="13">
        <f t="shared" ref="E16:F16" si="1">E17</f>
        <v>332.2</v>
      </c>
      <c r="F16" s="13">
        <f t="shared" si="1"/>
        <v>324</v>
      </c>
    </row>
    <row r="17" spans="1:6" ht="37.5" x14ac:dyDescent="0.25">
      <c r="A17" s="11">
        <v>7</v>
      </c>
      <c r="B17" s="5" t="s">
        <v>11</v>
      </c>
      <c r="C17" s="6" t="s">
        <v>12</v>
      </c>
      <c r="D17" s="13">
        <f>285.7+34.9</f>
        <v>320.59999999999997</v>
      </c>
      <c r="E17" s="13">
        <f>297.3+34.9</f>
        <v>332.2</v>
      </c>
      <c r="F17" s="13">
        <f>324</f>
        <v>324</v>
      </c>
    </row>
    <row r="18" spans="1:6" ht="56.25" x14ac:dyDescent="0.25">
      <c r="A18" s="11">
        <v>8</v>
      </c>
      <c r="B18" s="5" t="s">
        <v>54</v>
      </c>
      <c r="C18" s="6" t="s">
        <v>13</v>
      </c>
      <c r="D18" s="14">
        <f>D19+D20</f>
        <v>166.86500000000001</v>
      </c>
      <c r="E18" s="14">
        <f t="shared" ref="E18:F18" si="2">E19+E20</f>
        <v>274.10900000000004</v>
      </c>
      <c r="F18" s="14">
        <f t="shared" si="2"/>
        <v>381.35300000000001</v>
      </c>
    </row>
    <row r="19" spans="1:6" ht="18.75" x14ac:dyDescent="0.25">
      <c r="A19" s="11">
        <v>9</v>
      </c>
      <c r="B19" s="5" t="s">
        <v>14</v>
      </c>
      <c r="C19" s="6" t="s">
        <v>15</v>
      </c>
      <c r="D19" s="13">
        <f>5.107+2.553+153.205</f>
        <v>160.86500000000001</v>
      </c>
      <c r="E19" s="13">
        <f>5.107+7.66+255.342</f>
        <v>268.10900000000004</v>
      </c>
      <c r="F19" s="13">
        <f>5.107+12.767+357.479</f>
        <v>375.35300000000001</v>
      </c>
    </row>
    <row r="20" spans="1:6" ht="56.25" x14ac:dyDescent="0.25">
      <c r="A20" s="11">
        <v>10</v>
      </c>
      <c r="B20" s="5" t="s">
        <v>16</v>
      </c>
      <c r="C20" s="6" t="s">
        <v>17</v>
      </c>
      <c r="D20" s="14">
        <v>6</v>
      </c>
      <c r="E20" s="14">
        <v>6</v>
      </c>
      <c r="F20" s="14">
        <v>6</v>
      </c>
    </row>
    <row r="21" spans="1:6" ht="18.75" x14ac:dyDescent="0.25">
      <c r="A21" s="11">
        <v>11</v>
      </c>
      <c r="B21" s="5" t="s">
        <v>18</v>
      </c>
      <c r="C21" s="6" t="s">
        <v>19</v>
      </c>
      <c r="D21" s="13">
        <f>D22+D23</f>
        <v>3401.1405300000001</v>
      </c>
      <c r="E21" s="13">
        <f t="shared" ref="E21:F21" si="3">E22+E23</f>
        <v>942.6</v>
      </c>
      <c r="F21" s="13">
        <f t="shared" si="3"/>
        <v>987.6</v>
      </c>
    </row>
    <row r="22" spans="1:6" ht="37.5" x14ac:dyDescent="0.25">
      <c r="A22" s="11">
        <v>12</v>
      </c>
      <c r="B22" s="5" t="s">
        <v>36</v>
      </c>
      <c r="C22" s="6" t="s">
        <v>35</v>
      </c>
      <c r="D22" s="14">
        <f>549.35+50+423+0.846+24.49236-91.21241+1318.2+846.16828+8.2963</f>
        <v>3129.1405300000001</v>
      </c>
      <c r="E22" s="14">
        <f>348.6+466</f>
        <v>814.6</v>
      </c>
      <c r="F22" s="14">
        <f>415.6+444</f>
        <v>859.6</v>
      </c>
    </row>
    <row r="23" spans="1:6" ht="37.5" x14ac:dyDescent="0.25">
      <c r="A23" s="11">
        <v>13</v>
      </c>
      <c r="B23" s="5" t="s">
        <v>20</v>
      </c>
      <c r="C23" s="6" t="s">
        <v>21</v>
      </c>
      <c r="D23" s="14">
        <v>272</v>
      </c>
      <c r="E23" s="14">
        <v>128</v>
      </c>
      <c r="F23" s="14">
        <v>128</v>
      </c>
    </row>
    <row r="24" spans="1:6" ht="37.5" x14ac:dyDescent="0.25">
      <c r="A24" s="11">
        <v>14</v>
      </c>
      <c r="B24" s="5" t="s">
        <v>47</v>
      </c>
      <c r="C24" s="6" t="s">
        <v>22</v>
      </c>
      <c r="D24" s="14">
        <f>D25+D26</f>
        <v>1878.2414500000002</v>
      </c>
      <c r="E24" s="14">
        <f t="shared" ref="E24:F24" si="4">E25+E26</f>
        <v>1623.3</v>
      </c>
      <c r="F24" s="14">
        <f t="shared" si="4"/>
        <v>1630.8</v>
      </c>
    </row>
    <row r="25" spans="1:6" ht="18.75" x14ac:dyDescent="0.25">
      <c r="A25" s="11">
        <v>15</v>
      </c>
      <c r="B25" s="5" t="s">
        <v>23</v>
      </c>
      <c r="C25" s="6" t="s">
        <v>24</v>
      </c>
      <c r="D25" s="14">
        <f>50+169.54418</f>
        <v>219.54418000000001</v>
      </c>
      <c r="E25" s="13">
        <v>100</v>
      </c>
      <c r="F25" s="13">
        <v>100</v>
      </c>
    </row>
    <row r="26" spans="1:6" ht="18.75" x14ac:dyDescent="0.25">
      <c r="A26" s="11">
        <v>16</v>
      </c>
      <c r="B26" s="5" t="s">
        <v>25</v>
      </c>
      <c r="C26" s="6" t="s">
        <v>26</v>
      </c>
      <c r="D26" s="14">
        <f>1707.732-50+5.34057+12.337-8.416-8.2963</f>
        <v>1658.6972700000001</v>
      </c>
      <c r="E26" s="13">
        <v>1523.3</v>
      </c>
      <c r="F26" s="13">
        <v>1530.8</v>
      </c>
    </row>
    <row r="27" spans="1:6" ht="18.75" x14ac:dyDescent="0.25">
      <c r="A27" s="11">
        <v>17</v>
      </c>
      <c r="B27" s="5" t="s">
        <v>48</v>
      </c>
      <c r="C27" s="6" t="s">
        <v>27</v>
      </c>
      <c r="D27" s="13">
        <f>D28</f>
        <v>9449.7999999999993</v>
      </c>
      <c r="E27" s="13">
        <f t="shared" ref="E27:F27" si="5">E28</f>
        <v>6646.31</v>
      </c>
      <c r="F27" s="13">
        <f t="shared" si="5"/>
        <v>6284.81</v>
      </c>
    </row>
    <row r="28" spans="1:6" ht="18.75" x14ac:dyDescent="0.25">
      <c r="A28" s="11">
        <v>18</v>
      </c>
      <c r="B28" s="5" t="s">
        <v>28</v>
      </c>
      <c r="C28" s="6" t="s">
        <v>29</v>
      </c>
      <c r="D28" s="13">
        <v>9449.7999999999993</v>
      </c>
      <c r="E28" s="13">
        <v>6646.31</v>
      </c>
      <c r="F28" s="13">
        <v>6284.81</v>
      </c>
    </row>
    <row r="29" spans="1:6" ht="18.75" x14ac:dyDescent="0.25">
      <c r="A29" s="11">
        <v>19</v>
      </c>
      <c r="B29" s="5" t="s">
        <v>49</v>
      </c>
      <c r="C29" s="6" t="s">
        <v>30</v>
      </c>
      <c r="D29" s="13">
        <f>D30</f>
        <v>37.981000000000002</v>
      </c>
      <c r="E29" s="13">
        <f>E30</f>
        <v>30.181000000000001</v>
      </c>
      <c r="F29" s="13">
        <f>F30</f>
        <v>30.181000000000001</v>
      </c>
    </row>
    <row r="30" spans="1:6" ht="37.5" x14ac:dyDescent="0.25">
      <c r="A30" s="11">
        <v>20</v>
      </c>
      <c r="B30" s="5" t="s">
        <v>31</v>
      </c>
      <c r="C30" s="6" t="s">
        <v>32</v>
      </c>
      <c r="D30" s="14">
        <v>37.981000000000002</v>
      </c>
      <c r="E30" s="14">
        <v>30.181000000000001</v>
      </c>
      <c r="F30" s="14">
        <v>30.181000000000001</v>
      </c>
    </row>
    <row r="31" spans="1:6" ht="18.75" x14ac:dyDescent="0.25">
      <c r="A31" s="11">
        <v>21</v>
      </c>
      <c r="B31" s="5" t="s">
        <v>58</v>
      </c>
      <c r="C31" s="6" t="s">
        <v>56</v>
      </c>
      <c r="D31" s="14">
        <f>D32</f>
        <v>28.733329999999999</v>
      </c>
      <c r="E31" s="14">
        <f t="shared" ref="E31:F31" si="6">E32</f>
        <v>12</v>
      </c>
      <c r="F31" s="14">
        <f t="shared" si="6"/>
        <v>12</v>
      </c>
    </row>
    <row r="32" spans="1:6" ht="18.75" x14ac:dyDescent="0.25">
      <c r="A32" s="11">
        <v>22</v>
      </c>
      <c r="B32" s="5" t="s">
        <v>59</v>
      </c>
      <c r="C32" s="6" t="s">
        <v>57</v>
      </c>
      <c r="D32" s="14">
        <f>12+16.73333</f>
        <v>28.733329999999999</v>
      </c>
      <c r="E32" s="14">
        <v>12</v>
      </c>
      <c r="F32" s="14">
        <v>12</v>
      </c>
    </row>
    <row r="33" spans="1:6" ht="18.75" x14ac:dyDescent="0.25">
      <c r="A33" s="11">
        <v>23</v>
      </c>
      <c r="B33" s="5" t="s">
        <v>50</v>
      </c>
      <c r="C33" s="6" t="s">
        <v>33</v>
      </c>
      <c r="D33" s="13">
        <f>D34</f>
        <v>15</v>
      </c>
      <c r="E33" s="13">
        <f>E34</f>
        <v>15</v>
      </c>
      <c r="F33" s="13">
        <f>F34</f>
        <v>15</v>
      </c>
    </row>
    <row r="34" spans="1:6" ht="39.75" customHeight="1" x14ac:dyDescent="0.25">
      <c r="A34" s="11">
        <v>24</v>
      </c>
      <c r="B34" s="5" t="s">
        <v>55</v>
      </c>
      <c r="C34" s="8" t="s">
        <v>34</v>
      </c>
      <c r="D34" s="13">
        <v>15</v>
      </c>
      <c r="E34" s="13">
        <v>15</v>
      </c>
      <c r="F34" s="13">
        <v>15</v>
      </c>
    </row>
    <row r="35" spans="1:6" ht="18.75" x14ac:dyDescent="0.25">
      <c r="A35" s="11">
        <v>25</v>
      </c>
      <c r="B35" s="5" t="s">
        <v>42</v>
      </c>
      <c r="C35" s="8"/>
      <c r="D35" s="13">
        <v>0</v>
      </c>
      <c r="E35" s="13">
        <v>390</v>
      </c>
      <c r="F35" s="13">
        <v>750</v>
      </c>
    </row>
    <row r="36" spans="1:6" ht="18.75" x14ac:dyDescent="0.3">
      <c r="A36" s="19" t="s">
        <v>37</v>
      </c>
      <c r="B36" s="20"/>
      <c r="C36" s="21"/>
      <c r="D36" s="15">
        <f>D11+D16+D18+D21+D24+D27+D29+D33+D31+D35</f>
        <v>21838.453979999998</v>
      </c>
      <c r="E36" s="15">
        <f t="shared" ref="E36:F36" si="7">E11+E16+E18+E21+E24+E27+E29+E33+E31+E35</f>
        <v>16013.946</v>
      </c>
      <c r="F36" s="15">
        <f t="shared" si="7"/>
        <v>16158.883000000002</v>
      </c>
    </row>
    <row r="37" spans="1:6" x14ac:dyDescent="0.25">
      <c r="D37" s="2"/>
      <c r="E37" s="3"/>
    </row>
    <row r="38" spans="1:6" x14ac:dyDescent="0.25">
      <c r="D38" s="16"/>
      <c r="E38" s="7"/>
      <c r="F38" s="7"/>
    </row>
    <row r="39" spans="1:6" ht="15.95" customHeight="1" x14ac:dyDescent="0.25">
      <c r="D39" s="12"/>
    </row>
    <row r="40" spans="1:6" ht="15.95" customHeight="1" x14ac:dyDescent="0.25">
      <c r="D40" s="7"/>
      <c r="E40" s="7"/>
      <c r="F40" s="7"/>
    </row>
    <row r="41" spans="1:6" ht="15.95" customHeight="1" x14ac:dyDescent="0.25"/>
  </sheetData>
  <mergeCells count="14">
    <mergeCell ref="E1:F1"/>
    <mergeCell ref="E2:F2"/>
    <mergeCell ref="A36:C36"/>
    <mergeCell ref="B8:B9"/>
    <mergeCell ref="E3:F3"/>
    <mergeCell ref="E4:F4"/>
    <mergeCell ref="B5:F5"/>
    <mergeCell ref="B6:E6"/>
    <mergeCell ref="D8:D9"/>
    <mergeCell ref="A8:A9"/>
    <mergeCell ref="F8:F9"/>
    <mergeCell ref="E8:E9"/>
    <mergeCell ref="E7:F7"/>
    <mergeCell ref="C8:C9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2019-05-30T09:20:36Z</cp:lastPrinted>
  <dcterms:created xsi:type="dcterms:W3CDTF">2011-08-29T03:04:42Z</dcterms:created>
  <dcterms:modified xsi:type="dcterms:W3CDTF">2019-08-14T04:16:18Z</dcterms:modified>
</cp:coreProperties>
</file>