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45" windowWidth="15480" windowHeight="8400"/>
  </bookViews>
  <sheets>
    <sheet name="Лист1" sheetId="1" r:id="rId1"/>
  </sheets>
  <definedNames>
    <definedName name="_xlnm.Print_Titles" localSheetId="0">Лист1!$10:$11</definedName>
  </definedNames>
  <calcPr calcId="145621" refMode="R1C1"/>
</workbook>
</file>

<file path=xl/calcChain.xml><?xml version="1.0" encoding="utf-8"?>
<calcChain xmlns="http://schemas.openxmlformats.org/spreadsheetml/2006/main">
  <c r="F101" i="1" l="1"/>
  <c r="F132" i="1"/>
  <c r="F107" i="1" l="1"/>
  <c r="F112" i="1"/>
  <c r="F163" i="1" l="1"/>
  <c r="F167" i="1" s="1"/>
  <c r="F87" i="1"/>
  <c r="F82" i="1"/>
  <c r="F55" i="1"/>
  <c r="F18" i="1"/>
  <c r="F28" i="1" l="1"/>
  <c r="F33" i="1" l="1"/>
  <c r="F81" i="1" l="1"/>
  <c r="F80" i="1" s="1"/>
  <c r="F79" i="1" s="1"/>
  <c r="F78" i="1" s="1"/>
  <c r="F156" i="1" l="1"/>
  <c r="F155" i="1" s="1"/>
  <c r="F154" i="1" s="1"/>
  <c r="F153" i="1" s="1"/>
  <c r="F86" i="1" l="1"/>
  <c r="F85" i="1" s="1"/>
  <c r="F84" i="1" s="1"/>
  <c r="F83" i="1" s="1"/>
  <c r="F178" i="1" l="1"/>
  <c r="F177" i="1" s="1"/>
  <c r="F176" i="1" s="1"/>
  <c r="F175" i="1" s="1"/>
  <c r="F174" i="1" s="1"/>
  <c r="F172" i="1" l="1"/>
  <c r="F171" i="1" s="1"/>
  <c r="F169" i="1" l="1"/>
  <c r="F168" i="1" s="1"/>
  <c r="F170" i="1"/>
  <c r="F22" i="1"/>
  <c r="F21" i="1" s="1"/>
  <c r="F20" i="1" l="1"/>
  <c r="F19" i="1"/>
  <c r="F121" i="1" l="1"/>
  <c r="F120" i="1" s="1"/>
  <c r="F119" i="1" s="1"/>
  <c r="F118" i="1" s="1"/>
  <c r="F76" i="1" l="1"/>
  <c r="F75" i="1" s="1"/>
  <c r="F74" i="1" s="1"/>
  <c r="C133" i="1"/>
  <c r="F131" i="1"/>
  <c r="F130" i="1" s="1"/>
  <c r="F128" i="1" s="1"/>
  <c r="F106" i="1"/>
  <c r="F105" i="1" s="1"/>
  <c r="F111" i="1"/>
  <c r="F110" i="1" s="1"/>
  <c r="F109" i="1" s="1"/>
  <c r="F108" i="1" s="1"/>
  <c r="F65" i="1"/>
  <c r="F64" i="1" s="1"/>
  <c r="F17" i="1"/>
  <c r="F16" i="1" s="1"/>
  <c r="F27" i="1"/>
  <c r="F26" i="1" s="1"/>
  <c r="F24" i="1" s="1"/>
  <c r="F126" i="1"/>
  <c r="F125" i="1" s="1"/>
  <c r="F32" i="1"/>
  <c r="F31" i="1"/>
  <c r="F29" i="1" s="1"/>
  <c r="F37" i="1"/>
  <c r="F36" i="1" s="1"/>
  <c r="F43" i="1"/>
  <c r="F42" i="1" s="1"/>
  <c r="F48" i="1"/>
  <c r="F47" i="1" s="1"/>
  <c r="F60" i="1"/>
  <c r="F59" i="1" s="1"/>
  <c r="F54" i="1"/>
  <c r="F53" i="1" s="1"/>
  <c r="F71" i="1"/>
  <c r="F70" i="1" s="1"/>
  <c r="F93" i="1"/>
  <c r="F116" i="1"/>
  <c r="F115" i="1" s="1"/>
  <c r="F114" i="1" s="1"/>
  <c r="F113" i="1" s="1"/>
  <c r="F141" i="1"/>
  <c r="F140" i="1" s="1"/>
  <c r="F138" i="1" s="1"/>
  <c r="F162" i="1"/>
  <c r="F161" i="1" s="1"/>
  <c r="F160" i="1" s="1"/>
  <c r="F166" i="1"/>
  <c r="F165" i="1" s="1"/>
  <c r="F136" i="1"/>
  <c r="D99" i="1"/>
  <c r="F146" i="1"/>
  <c r="F145" i="1" s="1"/>
  <c r="F92" i="1"/>
  <c r="F151" i="1"/>
  <c r="F150" i="1" s="1"/>
  <c r="F148" i="1" s="1"/>
  <c r="F135" i="1"/>
  <c r="F134" i="1" s="1"/>
  <c r="F99" i="1"/>
  <c r="F98" i="1" s="1"/>
  <c r="F91" i="1" l="1"/>
  <c r="F89" i="1"/>
  <c r="F69" i="1"/>
  <c r="F68" i="1"/>
  <c r="F139" i="1"/>
  <c r="F30" i="1"/>
  <c r="F25" i="1"/>
  <c r="F104" i="1"/>
  <c r="F103" i="1"/>
  <c r="F133" i="1"/>
  <c r="F129" i="1"/>
  <c r="F149" i="1"/>
  <c r="F95" i="1"/>
  <c r="F97" i="1"/>
  <c r="F96" i="1" s="1"/>
  <c r="F144" i="1"/>
  <c r="F143" i="1"/>
  <c r="F51" i="1"/>
  <c r="F50" i="1" s="1"/>
  <c r="F52" i="1"/>
  <c r="F45" i="1"/>
  <c r="F46" i="1"/>
  <c r="F34" i="1"/>
  <c r="F13" i="1" s="1"/>
  <c r="F35" i="1"/>
  <c r="F164" i="1"/>
  <c r="F159" i="1"/>
  <c r="F158" i="1" s="1"/>
  <c r="F57" i="1"/>
  <c r="F56" i="1" s="1"/>
  <c r="F58" i="1"/>
  <c r="F41" i="1"/>
  <c r="F40" i="1"/>
  <c r="F124" i="1"/>
  <c r="F123" i="1" s="1"/>
  <c r="F15" i="1"/>
  <c r="F14" i="1"/>
  <c r="F63" i="1"/>
  <c r="F62" i="1"/>
  <c r="F90" i="1"/>
  <c r="F73" i="1"/>
  <c r="F102" i="1" l="1"/>
  <c r="F67" i="1"/>
  <c r="F39" i="1"/>
  <c r="F88" i="1"/>
  <c r="F12" i="1" l="1"/>
  <c r="F180" i="1" s="1"/>
</calcChain>
</file>

<file path=xl/sharedStrings.xml><?xml version="1.0" encoding="utf-8"?>
<sst xmlns="http://schemas.openxmlformats.org/spreadsheetml/2006/main" count="654" uniqueCount="279">
  <si>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</si>
  <si>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</si>
  <si>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</si>
  <si>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</si>
  <si>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</si>
  <si>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</si>
  <si>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</si>
  <si>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</si>
  <si>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</si>
  <si>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</si>
  <si>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</si>
  <si>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</si>
  <si>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</si>
  <si>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</si>
  <si>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</si>
  <si>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</si>
  <si>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</si>
  <si>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</si>
  <si>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</si>
  <si>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</si>
  <si>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</si>
  <si>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</si>
  <si>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</si>
  <si>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</si>
  <si>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</si>
  <si>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</si>
  <si>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</si>
  <si>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</si>
  <si>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870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</si>
  <si>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</si>
  <si>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</si>
  <si>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</si>
  <si>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</si>
  <si>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Содержание автомобильных дорог общего пользования местного значения за счет дорожного фонда</t>
  </si>
  <si>
    <t>1</t>
  </si>
  <si>
    <t>Иные межбюджетные трансферты</t>
  </si>
  <si>
    <t>Резервные средства</t>
  </si>
  <si>
    <t>Расходы непрограммного направления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</si>
  <si>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</si>
  <si>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</si>
  <si>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</si>
  <si>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</si>
  <si>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</si>
  <si>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</si>
  <si>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</si>
  <si>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</si>
  <si>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</si>
  <si>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</si>
  <si>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</si>
  <si>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Содержание автомобильных дорог за счет местного бюджета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</si>
  <si>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</si>
  <si>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</si>
  <si>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</si>
  <si>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</si>
  <si>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</si>
  <si>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</si>
  <si>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</si>
  <si>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</si>
  <si>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</si>
  <si>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</si>
  <si>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</si>
  <si>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</si>
  <si>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</si>
  <si>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</si>
  <si>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</si>
  <si>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</si>
  <si>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</si>
  <si>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</si>
  <si>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</si>
  <si>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</si>
  <si>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</si>
  <si>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</si>
  <si>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</si>
  <si>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</si>
  <si>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</si>
  <si>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</si>
  <si>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</si>
  <si>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</si>
  <si>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</si>
  <si>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</si>
  <si>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</si>
  <si>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</si>
  <si>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</si>
  <si>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</si>
  <si>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</si>
  <si>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</si>
  <si>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</si>
  <si>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</si>
  <si>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</si>
  <si>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</si>
  <si>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</si>
  <si>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</si>
  <si>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</si>
  <si>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4</t>
  </si>
  <si>
    <t>0100000000</t>
  </si>
  <si>
    <t>0110000000</t>
  </si>
  <si>
    <t>0110080250</t>
  </si>
  <si>
    <t>0110081150</t>
  </si>
  <si>
    <t>0110081160</t>
  </si>
  <si>
    <t>0130000000</t>
  </si>
  <si>
    <t>0130081030</t>
  </si>
  <si>
    <t>0130081130</t>
  </si>
  <si>
    <t>0140000000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</si>
  <si>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</si>
  <si>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</si>
  <si>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</si>
  <si>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</si>
  <si>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</si>
  <si>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</si>
  <si>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</si>
  <si>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</si>
  <si>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</si>
  <si>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</si>
  <si>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</si>
  <si>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</si>
  <si>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</si>
  <si>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</si>
  <si>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</si>
  <si>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</si>
  <si>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</si>
  <si>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</si>
  <si>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</si>
  <si>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</si>
  <si>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</si>
  <si>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9020000000</t>
  </si>
  <si>
    <t>9020051180</t>
  </si>
  <si>
    <t>9020511800</t>
  </si>
  <si>
    <t>Исполнение судебных актов</t>
  </si>
  <si>
    <t>01100S5550</t>
  </si>
  <si>
    <t xml:space="preserve">Резервный фонд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</si>
  <si>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</si>
  <si>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</si>
  <si>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</si>
  <si>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</si>
  <si>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</si>
  <si>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</si>
  <si>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</si>
  <si>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>830</t>
  </si>
  <si>
    <t>01400S4120</t>
  </si>
  <si>
    <t>Софинансирование на обеспечение первичных  мер пожарной безопасности</t>
  </si>
  <si>
    <t>0110085550</t>
  </si>
  <si>
    <t>Организация и проведение дератизации за счет средств местного бюджета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</si>
  <si>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</si>
  <si>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</si>
  <si>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9080000000</t>
  </si>
  <si>
    <t>Непрограммные расходы в сфере культуры</t>
  </si>
  <si>
    <t>Непрограммные расходы в сфере пенсионного обеспечения</t>
  </si>
  <si>
    <t>9100000000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</si>
  <si>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</si>
  <si>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</si>
  <si>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</si>
  <si>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</si>
  <si>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</si>
  <si>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СОЦИАЛЬНАЯ ПОЛИТИКА</t>
  </si>
  <si>
    <t>1000</t>
  </si>
  <si>
    <t>Пенсионное обеспечение</t>
  </si>
  <si>
    <t>1001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</si>
  <si>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</si>
  <si>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01600S5090</t>
  </si>
  <si>
    <t>Итого</t>
  </si>
  <si>
    <t>Целевая статья</t>
  </si>
  <si>
    <t>Вид расходов</t>
  </si>
  <si>
    <t>Раздел, подраздел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</si>
  <si>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</si>
  <si>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</si>
  <si>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Центральный аппарат </t>
  </si>
  <si>
    <t>Центральный аппарат (финансирование по новой системе оплаты труда)</t>
  </si>
  <si>
    <t>01600S5080</t>
  </si>
  <si>
    <t xml:space="preserve">Субсидия на содержание автомобильных дорог общего пользования местного значения </t>
  </si>
  <si>
    <t xml:space="preserve">Субсидия на капитальный ремонт и ремонт  автомобильных дорог общего пользования местного значения 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</si>
  <si>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2021 год </t>
  </si>
  <si>
    <t>Сумма на  2021 год</t>
  </si>
  <si>
    <t>9010080860</t>
  </si>
  <si>
    <t>Реализация государственных функций, связанных с общегосударственным управлением (софинансирование программ, грантов, прочие услуги)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</si>
  <si>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</si>
  <si>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</si>
  <si>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</si>
  <si>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</si>
  <si>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</si>
  <si>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</si>
  <si>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</si>
  <si>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</si>
  <si>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</si>
  <si>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</si>
  <si>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</si>
  <si>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</si>
  <si>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</si>
  <si>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</si>
  <si>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</si>
  <si>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</si>
  <si>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</si>
  <si>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</si>
  <si>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</si>
  <si>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</si>
  <si>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</si>
  <si>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</si>
  <si>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</si>
  <si>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</si>
  <si>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</si>
  <si>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</si>
  <si>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</si>
  <si>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</si>
  <si>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</si>
  <si>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</si>
  <si>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</si>
  <si>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</si>
  <si>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</si>
  <si>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53</t>
  </si>
  <si>
    <t>54</t>
  </si>
  <si>
    <t>55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</si>
  <si>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</si>
  <si>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</si>
  <si>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</si>
  <si>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</si>
  <si>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</si>
  <si>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</si>
  <si>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</si>
  <si>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</si>
  <si>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</si>
  <si>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</si>
  <si>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</si>
  <si>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</si>
  <si>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</si>
  <si>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</si>
  <si>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</si>
  <si>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</si>
  <si>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</si>
  <si>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</si>
  <si>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</si>
  <si>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</si>
  <si>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</si>
  <si>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</si>
  <si>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</si>
  <si>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</si>
  <si>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</si>
  <si>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</si>
  <si>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90</t>
  </si>
  <si>
    <t>91</t>
  </si>
  <si>
    <t>92</t>
  </si>
  <si>
    <t>93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</si>
  <si>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</si>
  <si>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</si>
  <si>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</si>
  <si>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</si>
  <si>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</si>
  <si>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</si>
  <si>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</si>
  <si>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</si>
  <si>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</si>
  <si>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</si>
  <si>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</si>
  <si>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</si>
  <si>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</si>
  <si>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</si>
  <si>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</si>
  <si>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</si>
  <si>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</si>
  <si>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</si>
  <si>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</si>
  <si>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</si>
  <si>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</si>
  <si>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</si>
  <si>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</si>
  <si>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</si>
  <si>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</si>
  <si>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</si>
  <si>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</si>
  <si>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</si>
  <si>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</si>
  <si>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</si>
  <si>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</si>
  <si>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</si>
  <si>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</si>
  <si>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113</t>
  </si>
  <si>
    <t>114</t>
  </si>
  <si>
    <t>115</t>
  </si>
  <si>
    <t>116</t>
  </si>
  <si>
    <t>к решения поселкового</t>
  </si>
  <si>
    <t>от 28.12.2020 № 3-9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</si>
</sst>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2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0" fontId="5" fillId="0" borderId="1" xfId="0" applyFont="1" applyBorder="1"/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Border="1"/>
    <xf numFmtId="165" fontId="5" fillId="0" borderId="0" xfId="2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9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center" vertical="top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4" fontId="7" fillId="0" borderId="1" xfId="2" applyNumberFormat="1" applyFont="1" applyBorder="1" applyAlignment="1">
      <alignment horizontal="right" vertical="top"/>
    </xf>
    <xf numFmtId="43" fontId="7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/>
    </xf>
    <xf numFmtId="43" fontId="8" fillId="0" borderId="1" xfId="2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167" fontId="0" fillId="0" borderId="0" xfId="0" applyNumberFormat="1"/>
    <xf numFmtId="43" fontId="5" fillId="2" borderId="1" xfId="2" applyFont="1" applyFill="1" applyBorder="1" applyAlignment="1">
      <alignment vertical="top" wrapText="1"/>
    </xf>
    <xf numFmtId="167" fontId="0" fillId="2" borderId="0" xfId="0" applyNumberFormat="1" applyFill="1"/>
    <xf numFmtId="165" fontId="0" fillId="2" borderId="0" xfId="0" applyNumberFormat="1" applyFill="1"/>
    <xf numFmtId="4" fontId="5" fillId="0" borderId="1" xfId="0" applyNumberFormat="1" applyFont="1" applyBorder="1" applyAlignment="1">
      <alignment vertical="top" wrapText="1"/>
    </xf>
    <xf numFmtId="49" fontId="5" fillId="0" borderId="0" xfId="2" applyNumberFormat="1" applyFont="1" applyFill="1" applyBorder="1" applyAlignment="1">
      <alignment horizontal="center" vertical="top"/>
    </xf>
    <xf numFmtId="4" fontId="7" fillId="0" borderId="1" xfId="2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3" fontId="5" fillId="0" borderId="1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tabSelected="1" topLeftCell="A159" workbookViewId="0">
      <selection activeCell="A180" sqref="A180:E180"/>
    </sheetView>
  </sheetViews>
  <sheetFormatPr defaultRowHeight="15" x14ac:dyDescent="0.25"/>
  <cols>
    <col min="2" max="2" width="55.140625" customWidth="1"/>
    <col min="3" max="3" width="13.85546875" customWidth="1"/>
    <col min="4" max="5" width="10.7109375" customWidth="1"/>
    <col min="6" max="6" width="16.85546875" customWidth="1"/>
    <col min="7" max="7" width="11.140625" bestFit="1" customWidth="1"/>
  </cols>
  <sheetData>
    <row r="1" spans="1:7" ht="15.75" x14ac:dyDescent="0.25">
      <c r="D1" s="1" t="s">
        <v>50</v>
      </c>
    </row>
    <row r="2" spans="1:7" ht="15.75" x14ac:dyDescent="0.25">
      <c r="D2" s="1" t="s">
        <v>277</v>
      </c>
    </row>
    <row r="3" spans="1:7" ht="15.75" x14ac:dyDescent="0.25">
      <c r="D3" s="1" t="s">
        <v>25</v>
      </c>
    </row>
    <row r="4" spans="1:7" ht="15.75" x14ac:dyDescent="0.25">
      <c r="D4" s="1" t="s">
        <v>278</v>
      </c>
    </row>
    <row r="5" spans="1:7" ht="15.95" customHeight="1" x14ac:dyDescent="0.25">
      <c r="B5" s="1"/>
      <c r="C5" s="1"/>
      <c r="D5" s="1"/>
      <c r="E5" s="1"/>
      <c r="F5" s="2"/>
    </row>
    <row r="6" spans="1:7" ht="66" customHeight="1" x14ac:dyDescent="0.25">
      <c r="B6" s="53" t="s">
        <v>170</v>
      </c>
      <c r="C6" s="53"/>
      <c r="D6" s="53"/>
      <c r="E6" s="53"/>
      <c r="F6" s="53"/>
    </row>
    <row r="7" spans="1:7" ht="15.95" customHeight="1" x14ac:dyDescent="0.25">
      <c r="B7" s="54"/>
      <c r="C7" s="54"/>
      <c r="D7" s="54"/>
      <c r="E7" s="54"/>
      <c r="F7" s="54"/>
    </row>
    <row r="8" spans="1:7" ht="18" customHeight="1" x14ac:dyDescent="0.25">
      <c r="A8" s="5"/>
      <c r="B8" s="9"/>
      <c r="C8" s="9"/>
      <c r="D8" s="9"/>
      <c r="E8" s="9"/>
      <c r="F8" s="7" t="s">
        <v>51</v>
      </c>
    </row>
    <row r="9" spans="1:7" ht="21.75" customHeight="1" x14ac:dyDescent="0.25">
      <c r="A9" s="49" t="s">
        <v>53</v>
      </c>
      <c r="B9" s="52" t="s">
        <v>52</v>
      </c>
      <c r="C9" s="55" t="s">
        <v>160</v>
      </c>
      <c r="D9" s="55" t="s">
        <v>161</v>
      </c>
      <c r="E9" s="55" t="s">
        <v>162</v>
      </c>
      <c r="F9" s="50" t="s">
        <v>171</v>
      </c>
    </row>
    <row r="10" spans="1:7" ht="57" customHeight="1" x14ac:dyDescent="0.25">
      <c r="A10" s="49"/>
      <c r="B10" s="52"/>
      <c r="C10" s="55"/>
      <c r="D10" s="55"/>
      <c r="E10" s="55"/>
      <c r="F10" s="51"/>
    </row>
    <row r="11" spans="1:7" ht="15.95" customHeight="1" x14ac:dyDescent="0.25">
      <c r="A11" s="8"/>
      <c r="B11" s="10" t="s">
        <v>34</v>
      </c>
      <c r="C11" s="10" t="s">
        <v>0</v>
      </c>
      <c r="D11" s="10" t="s">
        <v>1</v>
      </c>
      <c r="E11" s="10" t="s">
        <v>93</v>
      </c>
      <c r="F11" s="10" t="s">
        <v>2</v>
      </c>
    </row>
    <row r="12" spans="1:7" ht="63" x14ac:dyDescent="0.25">
      <c r="A12" s="14">
        <v>1</v>
      </c>
      <c r="B12" s="15" t="s">
        <v>54</v>
      </c>
      <c r="C12" s="16" t="s">
        <v>94</v>
      </c>
      <c r="D12" s="17"/>
      <c r="E12" s="17"/>
      <c r="F12" s="18">
        <f>F13+F39+F50+F67+F56</f>
        <v>4665.8580000000002</v>
      </c>
      <c r="G12" s="3"/>
    </row>
    <row r="13" spans="1:7" ht="31.5" x14ac:dyDescent="0.25">
      <c r="A13" s="14">
        <v>2</v>
      </c>
      <c r="B13" s="15" t="s">
        <v>91</v>
      </c>
      <c r="C13" s="16" t="s">
        <v>95</v>
      </c>
      <c r="D13" s="17"/>
      <c r="E13" s="17"/>
      <c r="F13" s="18">
        <f>F24+F29+F34+F14+F19</f>
        <v>189.863</v>
      </c>
      <c r="G13" s="3"/>
    </row>
    <row r="14" spans="1:7" ht="47.25" x14ac:dyDescent="0.25">
      <c r="A14" s="14">
        <v>3</v>
      </c>
      <c r="B14" s="15" t="s">
        <v>27</v>
      </c>
      <c r="C14" s="16" t="s">
        <v>128</v>
      </c>
      <c r="D14" s="19"/>
      <c r="E14" s="19"/>
      <c r="F14" s="18">
        <f>F16</f>
        <v>20.363</v>
      </c>
      <c r="G14" s="3"/>
    </row>
    <row r="15" spans="1:7" ht="31.5" x14ac:dyDescent="0.25">
      <c r="A15" s="14">
        <v>4</v>
      </c>
      <c r="B15" s="15" t="s">
        <v>163</v>
      </c>
      <c r="C15" s="16" t="s">
        <v>128</v>
      </c>
      <c r="D15" s="19" t="s">
        <v>62</v>
      </c>
      <c r="E15" s="19"/>
      <c r="F15" s="18">
        <f>F16</f>
        <v>20.363</v>
      </c>
      <c r="G15" s="3"/>
    </row>
    <row r="16" spans="1:7" ht="47.25" x14ac:dyDescent="0.25">
      <c r="A16" s="14">
        <v>5</v>
      </c>
      <c r="B16" s="15" t="s">
        <v>64</v>
      </c>
      <c r="C16" s="16" t="s">
        <v>128</v>
      </c>
      <c r="D16" s="19" t="s">
        <v>61</v>
      </c>
      <c r="E16" s="19"/>
      <c r="F16" s="18">
        <f>F17</f>
        <v>20.363</v>
      </c>
      <c r="G16" s="3"/>
    </row>
    <row r="17" spans="1:7" ht="15.75" x14ac:dyDescent="0.25">
      <c r="A17" s="14">
        <v>6</v>
      </c>
      <c r="B17" s="15" t="s">
        <v>65</v>
      </c>
      <c r="C17" s="16" t="s">
        <v>128</v>
      </c>
      <c r="D17" s="19" t="s">
        <v>61</v>
      </c>
      <c r="E17" s="19" t="s">
        <v>67</v>
      </c>
      <c r="F17" s="18">
        <f>F18</f>
        <v>20.363</v>
      </c>
      <c r="G17" s="3"/>
    </row>
    <row r="18" spans="1:7" ht="15.75" x14ac:dyDescent="0.25">
      <c r="A18" s="14">
        <v>7</v>
      </c>
      <c r="B18" s="15" t="s">
        <v>22</v>
      </c>
      <c r="C18" s="16" t="s">
        <v>128</v>
      </c>
      <c r="D18" s="19" t="s">
        <v>61</v>
      </c>
      <c r="E18" s="19" t="s">
        <v>23</v>
      </c>
      <c r="F18" s="18">
        <f>18.181+2.182</f>
        <v>20.363</v>
      </c>
      <c r="G18" s="3"/>
    </row>
    <row r="19" spans="1:7" ht="31.5" x14ac:dyDescent="0.25">
      <c r="A19" s="41" t="s">
        <v>174</v>
      </c>
      <c r="B19" s="15" t="s">
        <v>141</v>
      </c>
      <c r="C19" s="16" t="s">
        <v>140</v>
      </c>
      <c r="D19" s="19"/>
      <c r="E19" s="19"/>
      <c r="F19" s="18">
        <f>F21</f>
        <v>7.8</v>
      </c>
      <c r="G19" s="3"/>
    </row>
    <row r="20" spans="1:7" ht="31.5" x14ac:dyDescent="0.25">
      <c r="A20" s="41" t="s">
        <v>175</v>
      </c>
      <c r="B20" s="15" t="s">
        <v>163</v>
      </c>
      <c r="C20" s="16" t="s">
        <v>140</v>
      </c>
      <c r="D20" s="19" t="s">
        <v>62</v>
      </c>
      <c r="E20" s="19"/>
      <c r="F20" s="18">
        <f>F21</f>
        <v>7.8</v>
      </c>
      <c r="G20" s="3"/>
    </row>
    <row r="21" spans="1:7" ht="47.25" x14ac:dyDescent="0.25">
      <c r="A21" s="41" t="s">
        <v>176</v>
      </c>
      <c r="B21" s="15" t="s">
        <v>64</v>
      </c>
      <c r="C21" s="16" t="s">
        <v>140</v>
      </c>
      <c r="D21" s="19" t="s">
        <v>61</v>
      </c>
      <c r="E21" s="19"/>
      <c r="F21" s="18">
        <f>F22</f>
        <v>7.8</v>
      </c>
      <c r="G21" s="3"/>
    </row>
    <row r="22" spans="1:7" ht="15.75" x14ac:dyDescent="0.25">
      <c r="A22" s="41" t="s">
        <v>177</v>
      </c>
      <c r="B22" s="15" t="s">
        <v>65</v>
      </c>
      <c r="C22" s="16" t="s">
        <v>140</v>
      </c>
      <c r="D22" s="19" t="s">
        <v>61</v>
      </c>
      <c r="E22" s="19" t="s">
        <v>67</v>
      </c>
      <c r="F22" s="18">
        <f>F23</f>
        <v>7.8</v>
      </c>
      <c r="G22" s="3"/>
    </row>
    <row r="23" spans="1:7" ht="15.75" x14ac:dyDescent="0.25">
      <c r="A23" s="41" t="s">
        <v>178</v>
      </c>
      <c r="B23" s="15" t="s">
        <v>22</v>
      </c>
      <c r="C23" s="16" t="s">
        <v>140</v>
      </c>
      <c r="D23" s="19" t="s">
        <v>61</v>
      </c>
      <c r="E23" s="19" t="s">
        <v>23</v>
      </c>
      <c r="F23" s="18">
        <v>7.8</v>
      </c>
      <c r="G23" s="3"/>
    </row>
    <row r="24" spans="1:7" ht="15.75" x14ac:dyDescent="0.25">
      <c r="A24" s="41" t="s">
        <v>179</v>
      </c>
      <c r="B24" s="15" t="s">
        <v>134</v>
      </c>
      <c r="C24" s="20" t="s">
        <v>96</v>
      </c>
      <c r="D24" s="17"/>
      <c r="E24" s="21"/>
      <c r="F24" s="22">
        <f>F26</f>
        <v>58.7</v>
      </c>
    </row>
    <row r="25" spans="1:7" ht="31.5" x14ac:dyDescent="0.25">
      <c r="A25" s="41" t="s">
        <v>180</v>
      </c>
      <c r="B25" s="23" t="s">
        <v>163</v>
      </c>
      <c r="C25" s="20" t="s">
        <v>96</v>
      </c>
      <c r="D25" s="19" t="s">
        <v>62</v>
      </c>
      <c r="E25" s="21"/>
      <c r="F25" s="22">
        <f>F26</f>
        <v>58.7</v>
      </c>
    </row>
    <row r="26" spans="1:7" ht="47.25" x14ac:dyDescent="0.25">
      <c r="A26" s="41" t="s">
        <v>181</v>
      </c>
      <c r="B26" s="23" t="s">
        <v>64</v>
      </c>
      <c r="C26" s="20" t="s">
        <v>96</v>
      </c>
      <c r="D26" s="21" t="s">
        <v>61</v>
      </c>
      <c r="E26" s="21"/>
      <c r="F26" s="22">
        <f>F27</f>
        <v>58.7</v>
      </c>
    </row>
    <row r="27" spans="1:7" ht="15.75" x14ac:dyDescent="0.25">
      <c r="A27" s="41" t="s">
        <v>182</v>
      </c>
      <c r="B27" s="24" t="s">
        <v>48</v>
      </c>
      <c r="C27" s="20" t="s">
        <v>96</v>
      </c>
      <c r="D27" s="21" t="s">
        <v>61</v>
      </c>
      <c r="E27" s="21" t="s">
        <v>66</v>
      </c>
      <c r="F27" s="22">
        <f>F28</f>
        <v>58.7</v>
      </c>
    </row>
    <row r="28" spans="1:7" ht="24" customHeight="1" x14ac:dyDescent="0.25">
      <c r="A28" s="41" t="s">
        <v>183</v>
      </c>
      <c r="B28" s="23" t="s">
        <v>17</v>
      </c>
      <c r="C28" s="20" t="s">
        <v>96</v>
      </c>
      <c r="D28" s="21" t="s">
        <v>61</v>
      </c>
      <c r="E28" s="21" t="s">
        <v>18</v>
      </c>
      <c r="F28" s="22">
        <f>50-20+28.7</f>
        <v>58.7</v>
      </c>
    </row>
    <row r="29" spans="1:7" ht="15.75" x14ac:dyDescent="0.25">
      <c r="A29" s="41" t="s">
        <v>184</v>
      </c>
      <c r="B29" s="25" t="s">
        <v>130</v>
      </c>
      <c r="C29" s="20" t="s">
        <v>97</v>
      </c>
      <c r="D29" s="21"/>
      <c r="E29" s="21"/>
      <c r="F29" s="22">
        <f>F31</f>
        <v>25</v>
      </c>
    </row>
    <row r="30" spans="1:7" ht="31.5" x14ac:dyDescent="0.25">
      <c r="A30" s="41" t="s">
        <v>185</v>
      </c>
      <c r="B30" s="25" t="s">
        <v>163</v>
      </c>
      <c r="C30" s="20" t="s">
        <v>97</v>
      </c>
      <c r="D30" s="21" t="s">
        <v>62</v>
      </c>
      <c r="E30" s="21"/>
      <c r="F30" s="22">
        <f>F31</f>
        <v>25</v>
      </c>
    </row>
    <row r="31" spans="1:7" ht="47.25" x14ac:dyDescent="0.25">
      <c r="A31" s="41" t="s">
        <v>186</v>
      </c>
      <c r="B31" s="23" t="s">
        <v>64</v>
      </c>
      <c r="C31" s="20" t="s">
        <v>97</v>
      </c>
      <c r="D31" s="21" t="s">
        <v>61</v>
      </c>
      <c r="E31" s="21"/>
      <c r="F31" s="22">
        <f>F33</f>
        <v>25</v>
      </c>
    </row>
    <row r="32" spans="1:7" ht="15.75" x14ac:dyDescent="0.25">
      <c r="A32" s="41" t="s">
        <v>187</v>
      </c>
      <c r="B32" s="23" t="s">
        <v>75</v>
      </c>
      <c r="C32" s="20" t="s">
        <v>97</v>
      </c>
      <c r="D32" s="21" t="s">
        <v>61</v>
      </c>
      <c r="E32" s="21" t="s">
        <v>66</v>
      </c>
      <c r="F32" s="22">
        <f>F33</f>
        <v>25</v>
      </c>
    </row>
    <row r="33" spans="1:6" ht="15.75" x14ac:dyDescent="0.25">
      <c r="A33" s="41" t="s">
        <v>188</v>
      </c>
      <c r="B33" s="24" t="s">
        <v>47</v>
      </c>
      <c r="C33" s="20" t="s">
        <v>97</v>
      </c>
      <c r="D33" s="21" t="s">
        <v>61</v>
      </c>
      <c r="E33" s="21" t="s">
        <v>19</v>
      </c>
      <c r="F33" s="22">
        <f>50-25</f>
        <v>25</v>
      </c>
    </row>
    <row r="34" spans="1:6" ht="15.75" x14ac:dyDescent="0.25">
      <c r="A34" s="41" t="s">
        <v>189</v>
      </c>
      <c r="B34" s="23" t="s">
        <v>131</v>
      </c>
      <c r="C34" s="20" t="s">
        <v>98</v>
      </c>
      <c r="D34" s="21"/>
      <c r="E34" s="21"/>
      <c r="F34" s="22">
        <f>F36</f>
        <v>78</v>
      </c>
    </row>
    <row r="35" spans="1:6" ht="31.5" x14ac:dyDescent="0.25">
      <c r="A35" s="41" t="s">
        <v>190</v>
      </c>
      <c r="B35" s="23" t="s">
        <v>163</v>
      </c>
      <c r="C35" s="20" t="s">
        <v>98</v>
      </c>
      <c r="D35" s="21" t="s">
        <v>62</v>
      </c>
      <c r="E35" s="21"/>
      <c r="F35" s="22">
        <f>F36</f>
        <v>78</v>
      </c>
    </row>
    <row r="36" spans="1:6" ht="47.25" x14ac:dyDescent="0.25">
      <c r="A36" s="41" t="s">
        <v>191</v>
      </c>
      <c r="B36" s="23" t="s">
        <v>64</v>
      </c>
      <c r="C36" s="20" t="s">
        <v>98</v>
      </c>
      <c r="D36" s="21" t="s">
        <v>61</v>
      </c>
      <c r="E36" s="21"/>
      <c r="F36" s="18">
        <f>F37</f>
        <v>78</v>
      </c>
    </row>
    <row r="37" spans="1:6" ht="15.75" x14ac:dyDescent="0.25">
      <c r="A37" s="41" t="s">
        <v>192</v>
      </c>
      <c r="B37" s="24" t="s">
        <v>75</v>
      </c>
      <c r="C37" s="20" t="s">
        <v>98</v>
      </c>
      <c r="D37" s="21" t="s">
        <v>61</v>
      </c>
      <c r="E37" s="21" t="s">
        <v>66</v>
      </c>
      <c r="F37" s="22">
        <f>F38</f>
        <v>78</v>
      </c>
    </row>
    <row r="38" spans="1:6" ht="15.75" x14ac:dyDescent="0.25">
      <c r="A38" s="41" t="s">
        <v>193</v>
      </c>
      <c r="B38" s="23" t="s">
        <v>47</v>
      </c>
      <c r="C38" s="20" t="s">
        <v>98</v>
      </c>
      <c r="D38" s="21" t="s">
        <v>61</v>
      </c>
      <c r="E38" s="21" t="s">
        <v>19</v>
      </c>
      <c r="F38" s="22">
        <v>78</v>
      </c>
    </row>
    <row r="39" spans="1:6" ht="47.25" x14ac:dyDescent="0.25">
      <c r="A39" s="41" t="s">
        <v>194</v>
      </c>
      <c r="B39" s="23" t="s">
        <v>55</v>
      </c>
      <c r="C39" s="20" t="s">
        <v>99</v>
      </c>
      <c r="D39" s="21"/>
      <c r="E39" s="21"/>
      <c r="F39" s="22">
        <f>+F40+F45</f>
        <v>1100</v>
      </c>
    </row>
    <row r="40" spans="1:6" ht="15.75" x14ac:dyDescent="0.25">
      <c r="A40" s="41" t="s">
        <v>195</v>
      </c>
      <c r="B40" s="23" t="s">
        <v>32</v>
      </c>
      <c r="C40" s="20" t="s">
        <v>100</v>
      </c>
      <c r="D40" s="21"/>
      <c r="E40" s="21"/>
      <c r="F40" s="22">
        <f>F42</f>
        <v>970</v>
      </c>
    </row>
    <row r="41" spans="1:6" ht="31.5" x14ac:dyDescent="0.25">
      <c r="A41" s="41" t="s">
        <v>196</v>
      </c>
      <c r="B41" s="23" t="s">
        <v>63</v>
      </c>
      <c r="C41" s="20" t="s">
        <v>100</v>
      </c>
      <c r="D41" s="21" t="s">
        <v>62</v>
      </c>
      <c r="E41" s="21"/>
      <c r="F41" s="22">
        <f>F42</f>
        <v>970</v>
      </c>
    </row>
    <row r="42" spans="1:6" ht="47.25" x14ac:dyDescent="0.25">
      <c r="A42" s="41" t="s">
        <v>197</v>
      </c>
      <c r="B42" s="23" t="s">
        <v>64</v>
      </c>
      <c r="C42" s="20" t="s">
        <v>100</v>
      </c>
      <c r="D42" s="21" t="s">
        <v>61</v>
      </c>
      <c r="E42" s="21"/>
      <c r="F42" s="22">
        <f>F43</f>
        <v>970</v>
      </c>
    </row>
    <row r="43" spans="1:6" ht="15.75" x14ac:dyDescent="0.25">
      <c r="A43" s="41" t="s">
        <v>198</v>
      </c>
      <c r="B43" s="23" t="s">
        <v>75</v>
      </c>
      <c r="C43" s="20" t="s">
        <v>100</v>
      </c>
      <c r="D43" s="21" t="s">
        <v>61</v>
      </c>
      <c r="E43" s="21" t="s">
        <v>66</v>
      </c>
      <c r="F43" s="22">
        <f>F44</f>
        <v>970</v>
      </c>
    </row>
    <row r="44" spans="1:6" ht="15.75" x14ac:dyDescent="0.25">
      <c r="A44" s="41" t="s">
        <v>199</v>
      </c>
      <c r="B44" s="24" t="s">
        <v>47</v>
      </c>
      <c r="C44" s="20" t="s">
        <v>100</v>
      </c>
      <c r="D44" s="21" t="s">
        <v>61</v>
      </c>
      <c r="E44" s="21" t="s">
        <v>19</v>
      </c>
      <c r="F44" s="22">
        <v>970</v>
      </c>
    </row>
    <row r="45" spans="1:6" ht="15.75" x14ac:dyDescent="0.25">
      <c r="A45" s="41" t="s">
        <v>200</v>
      </c>
      <c r="B45" s="25" t="s">
        <v>20</v>
      </c>
      <c r="C45" s="20" t="s">
        <v>101</v>
      </c>
      <c r="D45" s="21"/>
      <c r="E45" s="21"/>
      <c r="F45" s="22">
        <f>F47</f>
        <v>130</v>
      </c>
    </row>
    <row r="46" spans="1:6" ht="31.5" x14ac:dyDescent="0.25">
      <c r="A46" s="41" t="s">
        <v>201</v>
      </c>
      <c r="B46" s="23" t="s">
        <v>163</v>
      </c>
      <c r="C46" s="20" t="s">
        <v>101</v>
      </c>
      <c r="D46" s="21" t="s">
        <v>62</v>
      </c>
      <c r="E46" s="21"/>
      <c r="F46" s="22">
        <f>F47</f>
        <v>130</v>
      </c>
    </row>
    <row r="47" spans="1:6" ht="47.25" x14ac:dyDescent="0.25">
      <c r="A47" s="41" t="s">
        <v>202</v>
      </c>
      <c r="B47" s="23" t="s">
        <v>64</v>
      </c>
      <c r="C47" s="20" t="s">
        <v>101</v>
      </c>
      <c r="D47" s="21" t="s">
        <v>61</v>
      </c>
      <c r="E47" s="21"/>
      <c r="F47" s="22">
        <f>F48</f>
        <v>130</v>
      </c>
    </row>
    <row r="48" spans="1:6" ht="15.75" x14ac:dyDescent="0.25">
      <c r="A48" s="41" t="s">
        <v>203</v>
      </c>
      <c r="B48" s="24" t="s">
        <v>75</v>
      </c>
      <c r="C48" s="20" t="s">
        <v>101</v>
      </c>
      <c r="D48" s="21" t="s">
        <v>61</v>
      </c>
      <c r="E48" s="21" t="s">
        <v>66</v>
      </c>
      <c r="F48" s="22">
        <f>F49</f>
        <v>130</v>
      </c>
    </row>
    <row r="49" spans="1:6" ht="15.75" x14ac:dyDescent="0.25">
      <c r="A49" s="41" t="s">
        <v>204</v>
      </c>
      <c r="B49" s="23" t="s">
        <v>47</v>
      </c>
      <c r="C49" s="20" t="s">
        <v>101</v>
      </c>
      <c r="D49" s="21" t="s">
        <v>61</v>
      </c>
      <c r="E49" s="21" t="s">
        <v>19</v>
      </c>
      <c r="F49" s="18">
        <v>130</v>
      </c>
    </row>
    <row r="50" spans="1:6" ht="78.75" x14ac:dyDescent="0.25">
      <c r="A50" s="41" t="s">
        <v>205</v>
      </c>
      <c r="B50" s="26" t="s">
        <v>56</v>
      </c>
      <c r="C50" s="16" t="s">
        <v>102</v>
      </c>
      <c r="D50" s="21" t="s">
        <v>3</v>
      </c>
      <c r="E50" s="21"/>
      <c r="F50" s="22">
        <f>F51</f>
        <v>375.83000000000004</v>
      </c>
    </row>
    <row r="51" spans="1:6" ht="35.25" customHeight="1" x14ac:dyDescent="0.25">
      <c r="A51" s="41" t="s">
        <v>206</v>
      </c>
      <c r="B51" s="27" t="s">
        <v>139</v>
      </c>
      <c r="C51" s="16" t="s">
        <v>138</v>
      </c>
      <c r="D51" s="21"/>
      <c r="E51" s="21"/>
      <c r="F51" s="22">
        <f>F53</f>
        <v>375.83000000000004</v>
      </c>
    </row>
    <row r="52" spans="1:6" ht="31.5" x14ac:dyDescent="0.25">
      <c r="A52" s="41" t="s">
        <v>207</v>
      </c>
      <c r="B52" s="23" t="s">
        <v>163</v>
      </c>
      <c r="C52" s="16" t="s">
        <v>138</v>
      </c>
      <c r="D52" s="21" t="s">
        <v>62</v>
      </c>
      <c r="E52" s="21"/>
      <c r="F52" s="22">
        <f>F53</f>
        <v>375.83000000000004</v>
      </c>
    </row>
    <row r="53" spans="1:6" ht="47.25" x14ac:dyDescent="0.25">
      <c r="A53" s="41" t="s">
        <v>208</v>
      </c>
      <c r="B53" s="23" t="s">
        <v>64</v>
      </c>
      <c r="C53" s="16" t="s">
        <v>138</v>
      </c>
      <c r="D53" s="21" t="s">
        <v>61</v>
      </c>
      <c r="E53" s="21"/>
      <c r="F53" s="22">
        <f>F54</f>
        <v>375.83000000000004</v>
      </c>
    </row>
    <row r="54" spans="1:6" ht="31.5" x14ac:dyDescent="0.25">
      <c r="A54" s="41" t="s">
        <v>209</v>
      </c>
      <c r="B54" s="27" t="s">
        <v>74</v>
      </c>
      <c r="C54" s="16" t="s">
        <v>138</v>
      </c>
      <c r="D54" s="21" t="s">
        <v>61</v>
      </c>
      <c r="E54" s="21" t="s">
        <v>69</v>
      </c>
      <c r="F54" s="22">
        <f>F55</f>
        <v>375.83000000000004</v>
      </c>
    </row>
    <row r="55" spans="1:6" ht="31.5" x14ac:dyDescent="0.25">
      <c r="A55" s="41" t="s">
        <v>210</v>
      </c>
      <c r="B55" s="27" t="s">
        <v>45</v>
      </c>
      <c r="C55" s="16" t="s">
        <v>138</v>
      </c>
      <c r="D55" s="21" t="s">
        <v>61</v>
      </c>
      <c r="E55" s="21" t="s">
        <v>15</v>
      </c>
      <c r="F55" s="22">
        <f>357.038+18.792</f>
        <v>375.83000000000004</v>
      </c>
    </row>
    <row r="56" spans="1:6" ht="47.25" x14ac:dyDescent="0.25">
      <c r="A56" s="41" t="s">
        <v>211</v>
      </c>
      <c r="B56" s="26" t="s">
        <v>92</v>
      </c>
      <c r="C56" s="16" t="s">
        <v>103</v>
      </c>
      <c r="D56" s="21"/>
      <c r="E56" s="21"/>
      <c r="F56" s="22">
        <f>F57+F66</f>
        <v>6</v>
      </c>
    </row>
    <row r="57" spans="1:6" ht="15.75" x14ac:dyDescent="0.25">
      <c r="A57" s="41" t="s">
        <v>212</v>
      </c>
      <c r="B57" s="23" t="s">
        <v>133</v>
      </c>
      <c r="C57" s="20" t="s">
        <v>104</v>
      </c>
      <c r="D57" s="21"/>
      <c r="E57" s="21"/>
      <c r="F57" s="22">
        <f>F59</f>
        <v>4</v>
      </c>
    </row>
    <row r="58" spans="1:6" ht="31.5" x14ac:dyDescent="0.25">
      <c r="A58" s="41" t="s">
        <v>213</v>
      </c>
      <c r="B58" s="23" t="s">
        <v>163</v>
      </c>
      <c r="C58" s="20" t="s">
        <v>104</v>
      </c>
      <c r="D58" s="21" t="s">
        <v>62</v>
      </c>
      <c r="E58" s="21"/>
      <c r="F58" s="22">
        <f>F59</f>
        <v>4</v>
      </c>
    </row>
    <row r="59" spans="1:6" ht="36" customHeight="1" x14ac:dyDescent="0.25">
      <c r="A59" s="41" t="s">
        <v>214</v>
      </c>
      <c r="B59" s="23" t="s">
        <v>64</v>
      </c>
      <c r="C59" s="20" t="s">
        <v>104</v>
      </c>
      <c r="D59" s="21" t="s">
        <v>61</v>
      </c>
      <c r="E59" s="21"/>
      <c r="F59" s="22">
        <f>F60</f>
        <v>4</v>
      </c>
    </row>
    <row r="60" spans="1:6" ht="31.5" x14ac:dyDescent="0.25">
      <c r="A60" s="41" t="s">
        <v>215</v>
      </c>
      <c r="B60" s="23" t="s">
        <v>74</v>
      </c>
      <c r="C60" s="20" t="s">
        <v>104</v>
      </c>
      <c r="D60" s="21" t="s">
        <v>61</v>
      </c>
      <c r="E60" s="21" t="s">
        <v>69</v>
      </c>
      <c r="F60" s="22">
        <f>F61</f>
        <v>4</v>
      </c>
    </row>
    <row r="61" spans="1:6" ht="31.5" x14ac:dyDescent="0.25">
      <c r="A61" s="41" t="s">
        <v>216</v>
      </c>
      <c r="B61" s="27" t="s">
        <v>46</v>
      </c>
      <c r="C61" s="20" t="s">
        <v>104</v>
      </c>
      <c r="D61" s="21" t="s">
        <v>61</v>
      </c>
      <c r="E61" s="21" t="s">
        <v>16</v>
      </c>
      <c r="F61" s="18">
        <v>4</v>
      </c>
    </row>
    <row r="62" spans="1:6" ht="15.75" x14ac:dyDescent="0.25">
      <c r="A62" s="41" t="s">
        <v>217</v>
      </c>
      <c r="B62" s="27" t="s">
        <v>135</v>
      </c>
      <c r="C62" s="20" t="s">
        <v>105</v>
      </c>
      <c r="D62" s="21"/>
      <c r="E62" s="21"/>
      <c r="F62" s="18">
        <f>F64</f>
        <v>2</v>
      </c>
    </row>
    <row r="63" spans="1:6" ht="31.5" x14ac:dyDescent="0.25">
      <c r="A63" s="41" t="s">
        <v>218</v>
      </c>
      <c r="B63" s="27" t="s">
        <v>163</v>
      </c>
      <c r="C63" s="20" t="s">
        <v>105</v>
      </c>
      <c r="D63" s="21" t="s">
        <v>62</v>
      </c>
      <c r="E63" s="21"/>
      <c r="F63" s="18">
        <f>F64</f>
        <v>2</v>
      </c>
    </row>
    <row r="64" spans="1:6" ht="31.5" x14ac:dyDescent="0.25">
      <c r="A64" s="41" t="s">
        <v>219</v>
      </c>
      <c r="B64" s="27" t="s">
        <v>64</v>
      </c>
      <c r="C64" s="20" t="s">
        <v>105</v>
      </c>
      <c r="D64" s="21" t="s">
        <v>61</v>
      </c>
      <c r="E64" s="21"/>
      <c r="F64" s="18">
        <f>F65</f>
        <v>2</v>
      </c>
    </row>
    <row r="65" spans="1:6" ht="31.5" x14ac:dyDescent="0.25">
      <c r="A65" s="41" t="s">
        <v>220</v>
      </c>
      <c r="B65" s="27" t="s">
        <v>74</v>
      </c>
      <c r="C65" s="20" t="s">
        <v>105</v>
      </c>
      <c r="D65" s="21" t="s">
        <v>61</v>
      </c>
      <c r="E65" s="21" t="s">
        <v>69</v>
      </c>
      <c r="F65" s="18">
        <f>F66</f>
        <v>2</v>
      </c>
    </row>
    <row r="66" spans="1:6" ht="31.5" x14ac:dyDescent="0.25">
      <c r="A66" s="41" t="s">
        <v>221</v>
      </c>
      <c r="B66" s="27" t="s">
        <v>46</v>
      </c>
      <c r="C66" s="20" t="s">
        <v>105</v>
      </c>
      <c r="D66" s="21" t="s">
        <v>61</v>
      </c>
      <c r="E66" s="21" t="s">
        <v>16</v>
      </c>
      <c r="F66" s="18">
        <v>2</v>
      </c>
    </row>
    <row r="67" spans="1:6" ht="31.5" x14ac:dyDescent="0.25">
      <c r="A67" s="41" t="s">
        <v>207</v>
      </c>
      <c r="B67" s="23" t="s">
        <v>57</v>
      </c>
      <c r="C67" s="20" t="s">
        <v>106</v>
      </c>
      <c r="D67" s="21"/>
      <c r="E67" s="21"/>
      <c r="F67" s="22">
        <f>F68+F73+F83+F78</f>
        <v>2994.165</v>
      </c>
    </row>
    <row r="68" spans="1:6" ht="47.25" x14ac:dyDescent="0.25">
      <c r="A68" s="41" t="s">
        <v>208</v>
      </c>
      <c r="B68" s="23" t="s">
        <v>33</v>
      </c>
      <c r="C68" s="20" t="s">
        <v>107</v>
      </c>
      <c r="D68" s="21"/>
      <c r="E68" s="21"/>
      <c r="F68" s="22">
        <f>F70</f>
        <v>321.3</v>
      </c>
    </row>
    <row r="69" spans="1:6" ht="31.5" x14ac:dyDescent="0.25">
      <c r="A69" s="41" t="s">
        <v>209</v>
      </c>
      <c r="B69" s="23" t="s">
        <v>163</v>
      </c>
      <c r="C69" s="20" t="s">
        <v>107</v>
      </c>
      <c r="D69" s="21" t="s">
        <v>62</v>
      </c>
      <c r="E69" s="21"/>
      <c r="F69" s="22">
        <f>F70</f>
        <v>321.3</v>
      </c>
    </row>
    <row r="70" spans="1:6" ht="47.25" x14ac:dyDescent="0.25">
      <c r="A70" s="41" t="s">
        <v>222</v>
      </c>
      <c r="B70" s="23" t="s">
        <v>64</v>
      </c>
      <c r="C70" s="20" t="s">
        <v>107</v>
      </c>
      <c r="D70" s="21" t="s">
        <v>61</v>
      </c>
      <c r="E70" s="21"/>
      <c r="F70" s="22">
        <f>F71</f>
        <v>321.3</v>
      </c>
    </row>
    <row r="71" spans="1:6" ht="15.75" x14ac:dyDescent="0.25">
      <c r="A71" s="41" t="s">
        <v>223</v>
      </c>
      <c r="B71" s="23" t="s">
        <v>43</v>
      </c>
      <c r="C71" s="20" t="s">
        <v>107</v>
      </c>
      <c r="D71" s="21" t="s">
        <v>61</v>
      </c>
      <c r="E71" s="21" t="s">
        <v>68</v>
      </c>
      <c r="F71" s="22">
        <f>F72</f>
        <v>321.3</v>
      </c>
    </row>
    <row r="72" spans="1:6" ht="15.75" x14ac:dyDescent="0.25">
      <c r="A72" s="41" t="s">
        <v>224</v>
      </c>
      <c r="B72" s="24" t="s">
        <v>44</v>
      </c>
      <c r="C72" s="20" t="s">
        <v>107</v>
      </c>
      <c r="D72" s="21" t="s">
        <v>61</v>
      </c>
      <c r="E72" s="21" t="s">
        <v>26</v>
      </c>
      <c r="F72" s="22">
        <v>321.3</v>
      </c>
    </row>
    <row r="73" spans="1:6" ht="31.5" x14ac:dyDescent="0.25">
      <c r="A73" s="41" t="s">
        <v>225</v>
      </c>
      <c r="B73" s="23" t="s">
        <v>49</v>
      </c>
      <c r="C73" s="20" t="s">
        <v>108</v>
      </c>
      <c r="D73" s="21"/>
      <c r="E73" s="21"/>
      <c r="F73" s="22">
        <f>F75</f>
        <v>150</v>
      </c>
    </row>
    <row r="74" spans="1:6" ht="31.5" x14ac:dyDescent="0.25">
      <c r="A74" s="41" t="s">
        <v>226</v>
      </c>
      <c r="B74" s="23" t="s">
        <v>163</v>
      </c>
      <c r="C74" s="20" t="s">
        <v>108</v>
      </c>
      <c r="D74" s="21" t="s">
        <v>62</v>
      </c>
      <c r="E74" s="21"/>
      <c r="F74" s="22">
        <f>F75</f>
        <v>150</v>
      </c>
    </row>
    <row r="75" spans="1:6" ht="39" customHeight="1" x14ac:dyDescent="0.25">
      <c r="A75" s="41" t="s">
        <v>227</v>
      </c>
      <c r="B75" s="23" t="s">
        <v>64</v>
      </c>
      <c r="C75" s="20" t="s">
        <v>108</v>
      </c>
      <c r="D75" s="21" t="s">
        <v>61</v>
      </c>
      <c r="E75" s="21"/>
      <c r="F75" s="22">
        <f>F76</f>
        <v>150</v>
      </c>
    </row>
    <row r="76" spans="1:6" ht="15.75" x14ac:dyDescent="0.25">
      <c r="A76" s="41" t="s">
        <v>228</v>
      </c>
      <c r="B76" s="23" t="s">
        <v>43</v>
      </c>
      <c r="C76" s="20" t="s">
        <v>108</v>
      </c>
      <c r="D76" s="21" t="s">
        <v>61</v>
      </c>
      <c r="E76" s="21" t="s">
        <v>68</v>
      </c>
      <c r="F76" s="22">
        <f>F77</f>
        <v>150</v>
      </c>
    </row>
    <row r="77" spans="1:6" ht="15.75" x14ac:dyDescent="0.25">
      <c r="A77" s="41" t="s">
        <v>229</v>
      </c>
      <c r="B77" s="24" t="s">
        <v>44</v>
      </c>
      <c r="C77" s="16" t="s">
        <v>108</v>
      </c>
      <c r="D77" s="21" t="s">
        <v>61</v>
      </c>
      <c r="E77" s="21" t="s">
        <v>26</v>
      </c>
      <c r="F77" s="22">
        <v>150</v>
      </c>
    </row>
    <row r="78" spans="1:6" ht="31.5" x14ac:dyDescent="0.25">
      <c r="A78" s="41" t="s">
        <v>230</v>
      </c>
      <c r="B78" s="38" t="s">
        <v>168</v>
      </c>
      <c r="C78" s="28" t="s">
        <v>167</v>
      </c>
      <c r="D78" s="21"/>
      <c r="E78" s="21"/>
      <c r="F78" s="22">
        <f>F79</f>
        <v>525.52200000000005</v>
      </c>
    </row>
    <row r="79" spans="1:6" ht="31.5" x14ac:dyDescent="0.25">
      <c r="A79" s="41" t="s">
        <v>231</v>
      </c>
      <c r="B79" s="23" t="s">
        <v>163</v>
      </c>
      <c r="C79" s="28" t="s">
        <v>167</v>
      </c>
      <c r="D79" s="21" t="s">
        <v>62</v>
      </c>
      <c r="E79" s="21"/>
      <c r="F79" s="22">
        <f>F80</f>
        <v>525.52200000000005</v>
      </c>
    </row>
    <row r="80" spans="1:6" ht="47.25" x14ac:dyDescent="0.25">
      <c r="A80" s="41" t="s">
        <v>232</v>
      </c>
      <c r="B80" s="23" t="s">
        <v>64</v>
      </c>
      <c r="C80" s="28" t="s">
        <v>167</v>
      </c>
      <c r="D80" s="21" t="s">
        <v>61</v>
      </c>
      <c r="E80" s="21"/>
      <c r="F80" s="22">
        <f>F81</f>
        <v>525.52200000000005</v>
      </c>
    </row>
    <row r="81" spans="1:6" ht="15.75" x14ac:dyDescent="0.25">
      <c r="A81" s="41" t="s">
        <v>233</v>
      </c>
      <c r="B81" s="23" t="s">
        <v>43</v>
      </c>
      <c r="C81" s="28" t="s">
        <v>167</v>
      </c>
      <c r="D81" s="21" t="s">
        <v>61</v>
      </c>
      <c r="E81" s="21" t="s">
        <v>68</v>
      </c>
      <c r="F81" s="22">
        <f>F82</f>
        <v>525.52200000000005</v>
      </c>
    </row>
    <row r="82" spans="1:6" ht="15.75" x14ac:dyDescent="0.25">
      <c r="A82" s="41" t="s">
        <v>234</v>
      </c>
      <c r="B82" s="23" t="s">
        <v>44</v>
      </c>
      <c r="C82" s="28" t="s">
        <v>167</v>
      </c>
      <c r="D82" s="21" t="s">
        <v>61</v>
      </c>
      <c r="E82" s="21" t="s">
        <v>26</v>
      </c>
      <c r="F82" s="22">
        <f>519.216+6.306</f>
        <v>525.52200000000005</v>
      </c>
    </row>
    <row r="83" spans="1:6" ht="47.25" x14ac:dyDescent="0.25">
      <c r="A83" s="41" t="s">
        <v>235</v>
      </c>
      <c r="B83" s="38" t="s">
        <v>169</v>
      </c>
      <c r="C83" s="28" t="s">
        <v>158</v>
      </c>
      <c r="D83" s="21"/>
      <c r="E83" s="21"/>
      <c r="F83" s="22">
        <f>F84</f>
        <v>1997.3430000000001</v>
      </c>
    </row>
    <row r="84" spans="1:6" ht="31.5" x14ac:dyDescent="0.25">
      <c r="A84" s="41" t="s">
        <v>236</v>
      </c>
      <c r="B84" s="23" t="s">
        <v>163</v>
      </c>
      <c r="C84" s="28" t="s">
        <v>158</v>
      </c>
      <c r="D84" s="21" t="s">
        <v>62</v>
      </c>
      <c r="E84" s="21"/>
      <c r="F84" s="22">
        <f>F85</f>
        <v>1997.3430000000001</v>
      </c>
    </row>
    <row r="85" spans="1:6" ht="47.25" x14ac:dyDescent="0.25">
      <c r="A85" s="41" t="s">
        <v>237</v>
      </c>
      <c r="B85" s="23" t="s">
        <v>64</v>
      </c>
      <c r="C85" s="28" t="s">
        <v>158</v>
      </c>
      <c r="D85" s="21" t="s">
        <v>61</v>
      </c>
      <c r="E85" s="21"/>
      <c r="F85" s="22">
        <f>F86</f>
        <v>1997.3430000000001</v>
      </c>
    </row>
    <row r="86" spans="1:6" ht="15.75" x14ac:dyDescent="0.25">
      <c r="A86" s="41" t="s">
        <v>238</v>
      </c>
      <c r="B86" s="23" t="s">
        <v>43</v>
      </c>
      <c r="C86" s="28" t="s">
        <v>158</v>
      </c>
      <c r="D86" s="21" t="s">
        <v>61</v>
      </c>
      <c r="E86" s="21" t="s">
        <v>68</v>
      </c>
      <c r="F86" s="22">
        <f>F87</f>
        <v>1997.3430000000001</v>
      </c>
    </row>
    <row r="87" spans="1:6" ht="15.75" x14ac:dyDescent="0.25">
      <c r="A87" s="41" t="s">
        <v>239</v>
      </c>
      <c r="B87" s="23" t="s">
        <v>44</v>
      </c>
      <c r="C87" s="28" t="s">
        <v>158</v>
      </c>
      <c r="D87" s="21" t="s">
        <v>61</v>
      </c>
      <c r="E87" s="21" t="s">
        <v>26</v>
      </c>
      <c r="F87" s="22">
        <f>1973.375+23.968</f>
        <v>1997.3430000000001</v>
      </c>
    </row>
    <row r="88" spans="1:6" ht="47.25" x14ac:dyDescent="0.25">
      <c r="A88" s="41" t="s">
        <v>240</v>
      </c>
      <c r="B88" s="15" t="s">
        <v>58</v>
      </c>
      <c r="C88" s="20" t="s">
        <v>109</v>
      </c>
      <c r="D88" s="21" t="s">
        <v>3</v>
      </c>
      <c r="E88" s="21"/>
      <c r="F88" s="22">
        <f>F89+F95</f>
        <v>100</v>
      </c>
    </row>
    <row r="89" spans="1:6" ht="31.5" x14ac:dyDescent="0.25">
      <c r="A89" s="41" t="s">
        <v>241</v>
      </c>
      <c r="B89" s="15" t="s">
        <v>59</v>
      </c>
      <c r="C89" s="20" t="s">
        <v>110</v>
      </c>
      <c r="D89" s="21" t="s">
        <v>3</v>
      </c>
      <c r="E89" s="21"/>
      <c r="F89" s="22">
        <f>+F92</f>
        <v>75</v>
      </c>
    </row>
    <row r="90" spans="1:6" ht="15.75" x14ac:dyDescent="0.25">
      <c r="A90" s="41" t="s">
        <v>242</v>
      </c>
      <c r="B90" s="15" t="s">
        <v>136</v>
      </c>
      <c r="C90" s="20" t="s">
        <v>111</v>
      </c>
      <c r="D90" s="21"/>
      <c r="E90" s="21"/>
      <c r="F90" s="22">
        <f>F92</f>
        <v>75</v>
      </c>
    </row>
    <row r="91" spans="1:6" ht="31.5" x14ac:dyDescent="0.25">
      <c r="A91" s="41" t="s">
        <v>243</v>
      </c>
      <c r="B91" s="23" t="s">
        <v>163</v>
      </c>
      <c r="C91" s="20" t="s">
        <v>111</v>
      </c>
      <c r="D91" s="21" t="s">
        <v>62</v>
      </c>
      <c r="E91" s="21"/>
      <c r="F91" s="22">
        <f>F92</f>
        <v>75</v>
      </c>
    </row>
    <row r="92" spans="1:6" ht="47.25" x14ac:dyDescent="0.25">
      <c r="A92" s="41" t="s">
        <v>244</v>
      </c>
      <c r="B92" s="23" t="s">
        <v>64</v>
      </c>
      <c r="C92" s="20" t="s">
        <v>111</v>
      </c>
      <c r="D92" s="21" t="s">
        <v>61</v>
      </c>
      <c r="E92" s="21"/>
      <c r="F92" s="22">
        <f>F94</f>
        <v>75</v>
      </c>
    </row>
    <row r="93" spans="1:6" ht="15.75" x14ac:dyDescent="0.25">
      <c r="A93" s="41" t="s">
        <v>245</v>
      </c>
      <c r="B93" s="23" t="s">
        <v>72</v>
      </c>
      <c r="C93" s="20" t="s">
        <v>111</v>
      </c>
      <c r="D93" s="21" t="s">
        <v>61</v>
      </c>
      <c r="E93" s="21" t="s">
        <v>70</v>
      </c>
      <c r="F93" s="22">
        <f>F94</f>
        <v>75</v>
      </c>
    </row>
    <row r="94" spans="1:6" ht="15.75" x14ac:dyDescent="0.25">
      <c r="A94" s="42" t="s">
        <v>246</v>
      </c>
      <c r="B94" s="23" t="s">
        <v>40</v>
      </c>
      <c r="C94" s="20" t="s">
        <v>111</v>
      </c>
      <c r="D94" s="21" t="s">
        <v>61</v>
      </c>
      <c r="E94" s="21" t="s">
        <v>21</v>
      </c>
      <c r="F94" s="22">
        <v>75</v>
      </c>
    </row>
    <row r="95" spans="1:6" ht="47.25" x14ac:dyDescent="0.25">
      <c r="A95" s="42" t="s">
        <v>247</v>
      </c>
      <c r="B95" s="23" t="s">
        <v>60</v>
      </c>
      <c r="C95" s="20" t="s">
        <v>112</v>
      </c>
      <c r="D95" s="21"/>
      <c r="E95" s="21"/>
      <c r="F95" s="22">
        <f>F98</f>
        <v>25</v>
      </c>
    </row>
    <row r="96" spans="1:6" ht="31.5" x14ac:dyDescent="0.25">
      <c r="A96" s="42" t="s">
        <v>248</v>
      </c>
      <c r="B96" s="23" t="s">
        <v>132</v>
      </c>
      <c r="C96" s="20" t="s">
        <v>113</v>
      </c>
      <c r="D96" s="21"/>
      <c r="E96" s="21"/>
      <c r="F96" s="22">
        <f>F97</f>
        <v>25</v>
      </c>
    </row>
    <row r="97" spans="1:7" ht="31.5" x14ac:dyDescent="0.25">
      <c r="A97" s="41" t="s">
        <v>249</v>
      </c>
      <c r="B97" s="23" t="s">
        <v>163</v>
      </c>
      <c r="C97" s="20" t="s">
        <v>113</v>
      </c>
      <c r="D97" s="21" t="s">
        <v>62</v>
      </c>
      <c r="E97" s="21"/>
      <c r="F97" s="22">
        <f>F98</f>
        <v>25</v>
      </c>
    </row>
    <row r="98" spans="1:7" ht="47.25" x14ac:dyDescent="0.25">
      <c r="A98" s="41" t="s">
        <v>250</v>
      </c>
      <c r="B98" s="23" t="s">
        <v>64</v>
      </c>
      <c r="C98" s="20" t="s">
        <v>113</v>
      </c>
      <c r="D98" s="21" t="s">
        <v>61</v>
      </c>
      <c r="E98" s="21"/>
      <c r="F98" s="22">
        <f>F99</f>
        <v>25</v>
      </c>
    </row>
    <row r="99" spans="1:7" ht="15.75" x14ac:dyDescent="0.25">
      <c r="A99" s="43" t="s">
        <v>251</v>
      </c>
      <c r="B99" s="23" t="s">
        <v>73</v>
      </c>
      <c r="C99" s="20" t="s">
        <v>113</v>
      </c>
      <c r="D99" s="21" t="str">
        <f>D94</f>
        <v>240</v>
      </c>
      <c r="E99" s="21" t="s">
        <v>71</v>
      </c>
      <c r="F99" s="22">
        <f>F100</f>
        <v>25</v>
      </c>
    </row>
    <row r="100" spans="1:7" ht="31.5" x14ac:dyDescent="0.25">
      <c r="A100" s="43" t="s">
        <v>252</v>
      </c>
      <c r="B100" s="23" t="s">
        <v>90</v>
      </c>
      <c r="C100" s="20" t="s">
        <v>113</v>
      </c>
      <c r="D100" s="21" t="s">
        <v>61</v>
      </c>
      <c r="E100" s="21" t="s">
        <v>24</v>
      </c>
      <c r="F100" s="22">
        <v>25</v>
      </c>
    </row>
    <row r="101" spans="1:7" ht="15.75" x14ac:dyDescent="0.25">
      <c r="A101" s="43" t="s">
        <v>253</v>
      </c>
      <c r="B101" s="23" t="s">
        <v>37</v>
      </c>
      <c r="C101" s="20" t="s">
        <v>114</v>
      </c>
      <c r="D101" s="21"/>
      <c r="E101" s="21"/>
      <c r="F101" s="22">
        <f>+F102+F158+F169+F174</f>
        <v>17696.322</v>
      </c>
    </row>
    <row r="102" spans="1:7" ht="31.5" x14ac:dyDescent="0.25">
      <c r="A102" s="41" t="s">
        <v>254</v>
      </c>
      <c r="B102" s="23" t="s">
        <v>41</v>
      </c>
      <c r="C102" s="20" t="s">
        <v>115</v>
      </c>
      <c r="D102" s="21"/>
      <c r="E102" s="21"/>
      <c r="F102" s="22">
        <f>+F103+F108+F113+F118+F128+F123+F133+F138+F143+F148+F153</f>
        <v>7556.2150000000001</v>
      </c>
      <c r="G102" s="3"/>
    </row>
    <row r="103" spans="1:7" ht="24" customHeight="1" x14ac:dyDescent="0.25">
      <c r="A103" s="41" t="s">
        <v>255</v>
      </c>
      <c r="B103" s="25" t="s">
        <v>6</v>
      </c>
      <c r="C103" s="20" t="s">
        <v>116</v>
      </c>
      <c r="D103" s="21"/>
      <c r="E103" s="21"/>
      <c r="F103" s="22">
        <f>F105</f>
        <v>947.1</v>
      </c>
    </row>
    <row r="104" spans="1:7" ht="82.5" customHeight="1" x14ac:dyDescent="0.25">
      <c r="A104" s="41" t="s">
        <v>256</v>
      </c>
      <c r="B104" s="23" t="s">
        <v>89</v>
      </c>
      <c r="C104" s="20" t="s">
        <v>116</v>
      </c>
      <c r="D104" s="21" t="s">
        <v>78</v>
      </c>
      <c r="E104" s="21"/>
      <c r="F104" s="22">
        <f>F105</f>
        <v>947.1</v>
      </c>
      <c r="G104" s="3"/>
    </row>
    <row r="105" spans="1:7" ht="32.25" customHeight="1" x14ac:dyDescent="0.25">
      <c r="A105" s="41" t="s">
        <v>257</v>
      </c>
      <c r="B105" s="29" t="s">
        <v>85</v>
      </c>
      <c r="C105" s="20" t="s">
        <v>117</v>
      </c>
      <c r="D105" s="21" t="s">
        <v>77</v>
      </c>
      <c r="E105" s="21"/>
      <c r="F105" s="22">
        <f>F106</f>
        <v>947.1</v>
      </c>
    </row>
    <row r="106" spans="1:7" ht="23.25" customHeight="1" x14ac:dyDescent="0.25">
      <c r="A106" s="41" t="s">
        <v>258</v>
      </c>
      <c r="B106" s="23" t="s">
        <v>86</v>
      </c>
      <c r="C106" s="20" t="s">
        <v>116</v>
      </c>
      <c r="D106" s="21" t="s">
        <v>77</v>
      </c>
      <c r="E106" s="21" t="s">
        <v>76</v>
      </c>
      <c r="F106" s="22">
        <f>F107</f>
        <v>947.1</v>
      </c>
      <c r="G106" s="3"/>
    </row>
    <row r="107" spans="1:7" ht="51" customHeight="1" x14ac:dyDescent="0.25">
      <c r="A107" s="41" t="s">
        <v>259</v>
      </c>
      <c r="B107" s="15" t="s">
        <v>4</v>
      </c>
      <c r="C107" s="20" t="s">
        <v>116</v>
      </c>
      <c r="D107" s="21" t="s">
        <v>77</v>
      </c>
      <c r="E107" s="21" t="s">
        <v>5</v>
      </c>
      <c r="F107" s="18">
        <f>719.5+2.5+218.1+7</f>
        <v>947.1</v>
      </c>
    </row>
    <row r="108" spans="1:7" ht="15.75" x14ac:dyDescent="0.25">
      <c r="A108" s="41" t="s">
        <v>236</v>
      </c>
      <c r="B108" s="35" t="s">
        <v>165</v>
      </c>
      <c r="C108" s="20" t="s">
        <v>118</v>
      </c>
      <c r="D108" s="21" t="s">
        <v>3</v>
      </c>
      <c r="E108" s="21"/>
      <c r="F108" s="22">
        <f>F109</f>
        <v>3591.8199999999997</v>
      </c>
      <c r="G108" s="4"/>
    </row>
    <row r="109" spans="1:7" ht="78.75" x14ac:dyDescent="0.25">
      <c r="A109" s="41" t="s">
        <v>237</v>
      </c>
      <c r="B109" s="23" t="s">
        <v>89</v>
      </c>
      <c r="C109" s="20" t="s">
        <v>118</v>
      </c>
      <c r="D109" s="21" t="s">
        <v>78</v>
      </c>
      <c r="E109" s="21"/>
      <c r="F109" s="22">
        <f>F110</f>
        <v>3591.8199999999997</v>
      </c>
      <c r="G109" s="4"/>
    </row>
    <row r="110" spans="1:7" ht="31.5" x14ac:dyDescent="0.25">
      <c r="A110" s="41" t="s">
        <v>238</v>
      </c>
      <c r="B110" s="29" t="s">
        <v>85</v>
      </c>
      <c r="C110" s="20" t="s">
        <v>118</v>
      </c>
      <c r="D110" s="21" t="s">
        <v>77</v>
      </c>
      <c r="E110" s="21"/>
      <c r="F110" s="22">
        <f>F111</f>
        <v>3591.8199999999997</v>
      </c>
    </row>
    <row r="111" spans="1:7" ht="15.75" x14ac:dyDescent="0.25">
      <c r="A111" s="41" t="s">
        <v>239</v>
      </c>
      <c r="B111" s="23" t="s">
        <v>86</v>
      </c>
      <c r="C111" s="20" t="s">
        <v>118</v>
      </c>
      <c r="D111" s="21" t="s">
        <v>77</v>
      </c>
      <c r="E111" s="21" t="s">
        <v>76</v>
      </c>
      <c r="F111" s="22">
        <f>F112</f>
        <v>3591.8199999999997</v>
      </c>
    </row>
    <row r="112" spans="1:7" ht="63" x14ac:dyDescent="0.25">
      <c r="A112" s="41" t="s">
        <v>260</v>
      </c>
      <c r="B112" s="23" t="s">
        <v>7</v>
      </c>
      <c r="C112" s="20" t="s">
        <v>118</v>
      </c>
      <c r="D112" s="21" t="s">
        <v>77</v>
      </c>
      <c r="E112" s="21" t="s">
        <v>8</v>
      </c>
      <c r="F112" s="22">
        <f>2725.64+829.18+20+17</f>
        <v>3591.8199999999997</v>
      </c>
    </row>
    <row r="113" spans="1:6" ht="15.75" x14ac:dyDescent="0.25">
      <c r="A113" s="41" t="s">
        <v>261</v>
      </c>
      <c r="B113" s="15" t="s">
        <v>165</v>
      </c>
      <c r="C113" s="20" t="s">
        <v>118</v>
      </c>
      <c r="D113" s="21"/>
      <c r="E113" s="21"/>
      <c r="F113" s="22">
        <f>F114</f>
        <v>982.47</v>
      </c>
    </row>
    <row r="114" spans="1:6" ht="31.5" x14ac:dyDescent="0.25">
      <c r="A114" s="41" t="s">
        <v>262</v>
      </c>
      <c r="B114" s="23" t="s">
        <v>163</v>
      </c>
      <c r="C114" s="20" t="s">
        <v>118</v>
      </c>
      <c r="D114" s="21" t="s">
        <v>62</v>
      </c>
      <c r="E114" s="21"/>
      <c r="F114" s="22">
        <f>F115</f>
        <v>982.47</v>
      </c>
    </row>
    <row r="115" spans="1:6" ht="47.25" x14ac:dyDescent="0.25">
      <c r="A115" s="41" t="s">
        <v>263</v>
      </c>
      <c r="B115" s="23" t="s">
        <v>64</v>
      </c>
      <c r="C115" s="20" t="s">
        <v>118</v>
      </c>
      <c r="D115" s="21" t="s">
        <v>61</v>
      </c>
      <c r="E115" s="21"/>
      <c r="F115" s="22">
        <f>F116</f>
        <v>982.47</v>
      </c>
    </row>
    <row r="116" spans="1:6" ht="15.75" x14ac:dyDescent="0.25">
      <c r="A116" s="44" t="s">
        <v>264</v>
      </c>
      <c r="B116" s="23" t="s">
        <v>86</v>
      </c>
      <c r="C116" s="20" t="s">
        <v>118</v>
      </c>
      <c r="D116" s="21" t="s">
        <v>61</v>
      </c>
      <c r="E116" s="21" t="s">
        <v>76</v>
      </c>
      <c r="F116" s="22">
        <f>F117</f>
        <v>982.47</v>
      </c>
    </row>
    <row r="117" spans="1:6" ht="63" x14ac:dyDescent="0.25">
      <c r="A117" s="44" t="s">
        <v>265</v>
      </c>
      <c r="B117" s="23" t="s">
        <v>7</v>
      </c>
      <c r="C117" s="20" t="s">
        <v>118</v>
      </c>
      <c r="D117" s="21" t="s">
        <v>61</v>
      </c>
      <c r="E117" s="21" t="s">
        <v>8</v>
      </c>
      <c r="F117" s="22">
        <v>982.47</v>
      </c>
    </row>
    <row r="118" spans="1:6" ht="15.75" x14ac:dyDescent="0.25">
      <c r="A118" s="44" t="s">
        <v>78</v>
      </c>
      <c r="B118" s="15" t="s">
        <v>165</v>
      </c>
      <c r="C118" s="20" t="s">
        <v>118</v>
      </c>
      <c r="D118" s="21"/>
      <c r="E118" s="21"/>
      <c r="F118" s="22">
        <f>F119</f>
        <v>3</v>
      </c>
    </row>
    <row r="119" spans="1:6" ht="15.75" x14ac:dyDescent="0.25">
      <c r="A119" s="44" t="s">
        <v>266</v>
      </c>
      <c r="B119" s="23" t="s">
        <v>88</v>
      </c>
      <c r="C119" s="20" t="s">
        <v>118</v>
      </c>
      <c r="D119" s="21" t="s">
        <v>80</v>
      </c>
      <c r="E119" s="21"/>
      <c r="F119" s="22">
        <f>F120</f>
        <v>3</v>
      </c>
    </row>
    <row r="120" spans="1:6" ht="15.75" x14ac:dyDescent="0.25">
      <c r="A120" s="44" t="s">
        <v>267</v>
      </c>
      <c r="B120" s="15" t="s">
        <v>127</v>
      </c>
      <c r="C120" s="20" t="s">
        <v>118</v>
      </c>
      <c r="D120" s="19" t="s">
        <v>137</v>
      </c>
      <c r="E120" s="21"/>
      <c r="F120" s="22">
        <f>F121</f>
        <v>3</v>
      </c>
    </row>
    <row r="121" spans="1:6" ht="15.75" x14ac:dyDescent="0.25">
      <c r="A121" s="44" t="s">
        <v>268</v>
      </c>
      <c r="B121" s="23" t="s">
        <v>86</v>
      </c>
      <c r="C121" s="20" t="s">
        <v>118</v>
      </c>
      <c r="D121" s="19" t="s">
        <v>137</v>
      </c>
      <c r="E121" s="21" t="s">
        <v>76</v>
      </c>
      <c r="F121" s="22">
        <f>F122</f>
        <v>3</v>
      </c>
    </row>
    <row r="122" spans="1:6" ht="63" x14ac:dyDescent="0.25">
      <c r="A122" s="44" t="s">
        <v>269</v>
      </c>
      <c r="B122" s="23" t="s">
        <v>7</v>
      </c>
      <c r="C122" s="20" t="s">
        <v>118</v>
      </c>
      <c r="D122" s="19" t="s">
        <v>137</v>
      </c>
      <c r="E122" s="21" t="s">
        <v>8</v>
      </c>
      <c r="F122" s="22">
        <v>3</v>
      </c>
    </row>
    <row r="123" spans="1:6" ht="15.75" x14ac:dyDescent="0.25">
      <c r="A123" s="44" t="s">
        <v>270</v>
      </c>
      <c r="B123" s="15" t="s">
        <v>165</v>
      </c>
      <c r="C123" s="20" t="s">
        <v>118</v>
      </c>
      <c r="D123" s="21"/>
      <c r="E123" s="21"/>
      <c r="F123" s="22">
        <f>F124</f>
        <v>10</v>
      </c>
    </row>
    <row r="124" spans="1:6" ht="15.75" x14ac:dyDescent="0.25">
      <c r="A124" s="44" t="s">
        <v>271</v>
      </c>
      <c r="B124" s="23" t="s">
        <v>88</v>
      </c>
      <c r="C124" s="20" t="s">
        <v>118</v>
      </c>
      <c r="D124" s="21" t="s">
        <v>80</v>
      </c>
      <c r="E124" s="21"/>
      <c r="F124" s="22">
        <f>F125</f>
        <v>10</v>
      </c>
    </row>
    <row r="125" spans="1:6" ht="15.75" x14ac:dyDescent="0.25">
      <c r="A125" s="44" t="s">
        <v>272</v>
      </c>
      <c r="B125" s="15" t="s">
        <v>164</v>
      </c>
      <c r="C125" s="20" t="s">
        <v>118</v>
      </c>
      <c r="D125" s="21" t="s">
        <v>79</v>
      </c>
      <c r="E125" s="21"/>
      <c r="F125" s="22">
        <f>F126</f>
        <v>10</v>
      </c>
    </row>
    <row r="126" spans="1:6" ht="15.75" x14ac:dyDescent="0.25">
      <c r="A126" s="45">
        <v>108</v>
      </c>
      <c r="B126" s="23" t="s">
        <v>86</v>
      </c>
      <c r="C126" s="20" t="s">
        <v>118</v>
      </c>
      <c r="D126" s="21" t="s">
        <v>79</v>
      </c>
      <c r="E126" s="21" t="s">
        <v>76</v>
      </c>
      <c r="F126" s="22">
        <f>F127</f>
        <v>10</v>
      </c>
    </row>
    <row r="127" spans="1:6" ht="63" x14ac:dyDescent="0.25">
      <c r="A127" s="45">
        <v>109</v>
      </c>
      <c r="B127" s="23" t="s">
        <v>7</v>
      </c>
      <c r="C127" s="20" t="s">
        <v>118</v>
      </c>
      <c r="D127" s="21" t="s">
        <v>79</v>
      </c>
      <c r="E127" s="21" t="s">
        <v>8</v>
      </c>
      <c r="F127" s="22">
        <v>10</v>
      </c>
    </row>
    <row r="128" spans="1:6" ht="31.5" x14ac:dyDescent="0.25">
      <c r="A128" s="45">
        <v>110</v>
      </c>
      <c r="B128" s="15" t="s">
        <v>166</v>
      </c>
      <c r="C128" s="20" t="s">
        <v>119</v>
      </c>
      <c r="D128" s="21" t="s">
        <v>3</v>
      </c>
      <c r="E128" s="21"/>
      <c r="F128" s="22">
        <f>F130</f>
        <v>916.44200000000001</v>
      </c>
    </row>
    <row r="129" spans="1:6" ht="78.75" x14ac:dyDescent="0.25">
      <c r="A129" s="45">
        <v>111</v>
      </c>
      <c r="B129" s="23" t="s">
        <v>89</v>
      </c>
      <c r="C129" s="20" t="s">
        <v>119</v>
      </c>
      <c r="D129" s="21" t="s">
        <v>78</v>
      </c>
      <c r="E129" s="21"/>
      <c r="F129" s="22">
        <f>F130</f>
        <v>916.44200000000001</v>
      </c>
    </row>
    <row r="130" spans="1:6" ht="31.5" x14ac:dyDescent="0.25">
      <c r="A130" s="45">
        <v>112</v>
      </c>
      <c r="B130" s="23" t="s">
        <v>85</v>
      </c>
      <c r="C130" s="20" t="s">
        <v>119</v>
      </c>
      <c r="D130" s="21" t="s">
        <v>77</v>
      </c>
      <c r="E130" s="21"/>
      <c r="F130" s="22">
        <f>F131</f>
        <v>916.44200000000001</v>
      </c>
    </row>
    <row r="131" spans="1:6" ht="15.75" x14ac:dyDescent="0.25">
      <c r="A131" s="44" t="s">
        <v>273</v>
      </c>
      <c r="B131" s="23" t="s">
        <v>86</v>
      </c>
      <c r="C131" s="20" t="s">
        <v>119</v>
      </c>
      <c r="D131" s="21" t="s">
        <v>77</v>
      </c>
      <c r="E131" s="21" t="s">
        <v>76</v>
      </c>
      <c r="F131" s="22">
        <f>F132</f>
        <v>916.44200000000001</v>
      </c>
    </row>
    <row r="132" spans="1:6" ht="63" x14ac:dyDescent="0.25">
      <c r="A132" s="44" t="s">
        <v>274</v>
      </c>
      <c r="B132" s="23" t="s">
        <v>7</v>
      </c>
      <c r="C132" s="20" t="s">
        <v>119</v>
      </c>
      <c r="D132" s="21" t="s">
        <v>77</v>
      </c>
      <c r="E132" s="21" t="s">
        <v>8</v>
      </c>
      <c r="F132" s="22">
        <f>699.872+212.57+4</f>
        <v>916.44200000000001</v>
      </c>
    </row>
    <row r="133" spans="1:6" ht="15.75" x14ac:dyDescent="0.25">
      <c r="A133" s="44" t="s">
        <v>275</v>
      </c>
      <c r="B133" s="26" t="s">
        <v>129</v>
      </c>
      <c r="C133" s="20" t="str">
        <f>C135</f>
        <v>9010080110</v>
      </c>
      <c r="D133" s="21"/>
      <c r="E133" s="21"/>
      <c r="F133" s="22">
        <f>F135</f>
        <v>50</v>
      </c>
    </row>
    <row r="134" spans="1:6" ht="15.75" x14ac:dyDescent="0.25">
      <c r="A134" s="44" t="s">
        <v>276</v>
      </c>
      <c r="B134" s="23" t="s">
        <v>88</v>
      </c>
      <c r="C134" s="20" t="s">
        <v>120</v>
      </c>
      <c r="D134" s="21" t="s">
        <v>80</v>
      </c>
      <c r="E134" s="21"/>
      <c r="F134" s="22">
        <f>F135</f>
        <v>50</v>
      </c>
    </row>
    <row r="135" spans="1:6" ht="15.75" x14ac:dyDescent="0.25">
      <c r="A135" s="45">
        <v>117</v>
      </c>
      <c r="B135" s="26" t="s">
        <v>36</v>
      </c>
      <c r="C135" s="20" t="s">
        <v>120</v>
      </c>
      <c r="D135" s="21" t="s">
        <v>28</v>
      </c>
      <c r="E135" s="21"/>
      <c r="F135" s="22">
        <f>F137</f>
        <v>50</v>
      </c>
    </row>
    <row r="136" spans="1:6" ht="15.75" x14ac:dyDescent="0.25">
      <c r="A136" s="45">
        <v>118</v>
      </c>
      <c r="B136" s="31" t="s">
        <v>86</v>
      </c>
      <c r="C136" s="20" t="s">
        <v>120</v>
      </c>
      <c r="D136" s="21" t="s">
        <v>28</v>
      </c>
      <c r="E136" s="21" t="s">
        <v>76</v>
      </c>
      <c r="F136" s="22">
        <f>F137</f>
        <v>50</v>
      </c>
    </row>
    <row r="137" spans="1:6" ht="15.75" x14ac:dyDescent="0.25">
      <c r="A137" s="45">
        <v>119</v>
      </c>
      <c r="B137" s="23" t="s">
        <v>9</v>
      </c>
      <c r="C137" s="20" t="s">
        <v>120</v>
      </c>
      <c r="D137" s="21" t="s">
        <v>28</v>
      </c>
      <c r="E137" s="21" t="s">
        <v>10</v>
      </c>
      <c r="F137" s="22">
        <v>50</v>
      </c>
    </row>
    <row r="138" spans="1:6" ht="47.25" x14ac:dyDescent="0.25">
      <c r="A138" s="46">
        <v>120</v>
      </c>
      <c r="B138" s="23" t="s">
        <v>12</v>
      </c>
      <c r="C138" s="20" t="s">
        <v>121</v>
      </c>
      <c r="D138" s="21"/>
      <c r="E138" s="21"/>
      <c r="F138" s="22">
        <f>F140</f>
        <v>20.8</v>
      </c>
    </row>
    <row r="139" spans="1:6" ht="31.5" x14ac:dyDescent="0.25">
      <c r="A139" s="46">
        <v>121</v>
      </c>
      <c r="B139" s="23" t="s">
        <v>163</v>
      </c>
      <c r="C139" s="20" t="s">
        <v>121</v>
      </c>
      <c r="D139" s="21" t="s">
        <v>62</v>
      </c>
      <c r="E139" s="21"/>
      <c r="F139" s="22">
        <f>F140</f>
        <v>20.8</v>
      </c>
    </row>
    <row r="140" spans="1:6" ht="47.25" x14ac:dyDescent="0.25">
      <c r="A140" s="46">
        <v>122</v>
      </c>
      <c r="B140" s="23" t="s">
        <v>64</v>
      </c>
      <c r="C140" s="20" t="s">
        <v>121</v>
      </c>
      <c r="D140" s="21" t="s">
        <v>61</v>
      </c>
      <c r="E140" s="21"/>
      <c r="F140" s="22">
        <f>F141</f>
        <v>20.8</v>
      </c>
    </row>
    <row r="141" spans="1:6" ht="15.75" x14ac:dyDescent="0.25">
      <c r="A141" s="46">
        <v>123</v>
      </c>
      <c r="B141" s="31" t="s">
        <v>86</v>
      </c>
      <c r="C141" s="20" t="s">
        <v>121</v>
      </c>
      <c r="D141" s="21" t="s">
        <v>61</v>
      </c>
      <c r="E141" s="21" t="s">
        <v>76</v>
      </c>
      <c r="F141" s="22">
        <f>F142</f>
        <v>20.8</v>
      </c>
    </row>
    <row r="142" spans="1:6" ht="15.75" x14ac:dyDescent="0.25">
      <c r="A142" s="46">
        <v>124</v>
      </c>
      <c r="B142" s="31" t="s">
        <v>39</v>
      </c>
      <c r="C142" s="20" t="s">
        <v>121</v>
      </c>
      <c r="D142" s="21" t="s">
        <v>61</v>
      </c>
      <c r="E142" s="21" t="s">
        <v>11</v>
      </c>
      <c r="F142" s="22">
        <v>20.8</v>
      </c>
    </row>
    <row r="143" spans="1:6" ht="47.25" x14ac:dyDescent="0.25">
      <c r="A143" s="46">
        <v>125</v>
      </c>
      <c r="B143" s="23" t="s">
        <v>29</v>
      </c>
      <c r="C143" s="20" t="s">
        <v>122</v>
      </c>
      <c r="D143" s="21"/>
      <c r="E143" s="21"/>
      <c r="F143" s="22">
        <f>F145</f>
        <v>4.4000000000000004</v>
      </c>
    </row>
    <row r="144" spans="1:6" ht="15.75" x14ac:dyDescent="0.25">
      <c r="A144" s="46">
        <v>126</v>
      </c>
      <c r="B144" s="23" t="s">
        <v>88</v>
      </c>
      <c r="C144" s="20" t="s">
        <v>122</v>
      </c>
      <c r="D144" s="21" t="s">
        <v>80</v>
      </c>
      <c r="E144" s="21"/>
      <c r="F144" s="22">
        <f>F145</f>
        <v>4.4000000000000004</v>
      </c>
    </row>
    <row r="145" spans="1:6" ht="15.75" x14ac:dyDescent="0.25">
      <c r="A145" s="46">
        <v>127</v>
      </c>
      <c r="B145" s="15" t="s">
        <v>164</v>
      </c>
      <c r="C145" s="20" t="s">
        <v>122</v>
      </c>
      <c r="D145" s="21" t="s">
        <v>79</v>
      </c>
      <c r="E145" s="21"/>
      <c r="F145" s="22">
        <f>F146</f>
        <v>4.4000000000000004</v>
      </c>
    </row>
    <row r="146" spans="1:6" ht="15.75" x14ac:dyDescent="0.25">
      <c r="A146" s="46">
        <v>128</v>
      </c>
      <c r="B146" s="31" t="s">
        <v>86</v>
      </c>
      <c r="C146" s="20" t="s">
        <v>122</v>
      </c>
      <c r="D146" s="21" t="s">
        <v>79</v>
      </c>
      <c r="E146" s="21" t="s">
        <v>76</v>
      </c>
      <c r="F146" s="22">
        <f>F147</f>
        <v>4.4000000000000004</v>
      </c>
    </row>
    <row r="147" spans="1:6" ht="15.75" x14ac:dyDescent="0.25">
      <c r="A147" s="46">
        <v>129</v>
      </c>
      <c r="B147" s="31" t="s">
        <v>39</v>
      </c>
      <c r="C147" s="20" t="s">
        <v>122</v>
      </c>
      <c r="D147" s="21" t="s">
        <v>79</v>
      </c>
      <c r="E147" s="21" t="s">
        <v>11</v>
      </c>
      <c r="F147" s="22">
        <v>4.4000000000000004</v>
      </c>
    </row>
    <row r="148" spans="1:6" ht="47.25" x14ac:dyDescent="0.25">
      <c r="A148" s="46">
        <v>130</v>
      </c>
      <c r="B148" s="23" t="s">
        <v>30</v>
      </c>
      <c r="C148" s="20" t="s">
        <v>123</v>
      </c>
      <c r="D148" s="21"/>
      <c r="E148" s="21"/>
      <c r="F148" s="22">
        <f>F150</f>
        <v>1000.183</v>
      </c>
    </row>
    <row r="149" spans="1:6" ht="31.5" x14ac:dyDescent="0.25">
      <c r="A149" s="46">
        <v>131</v>
      </c>
      <c r="B149" s="23" t="s">
        <v>163</v>
      </c>
      <c r="C149" s="20" t="s">
        <v>123</v>
      </c>
      <c r="D149" s="21" t="s">
        <v>62</v>
      </c>
      <c r="E149" s="21"/>
      <c r="F149" s="22">
        <f>F150</f>
        <v>1000.183</v>
      </c>
    </row>
    <row r="150" spans="1:6" ht="47.25" x14ac:dyDescent="0.25">
      <c r="A150" s="46">
        <v>132</v>
      </c>
      <c r="B150" s="23" t="s">
        <v>64</v>
      </c>
      <c r="C150" s="20" t="s">
        <v>123</v>
      </c>
      <c r="D150" s="21" t="s">
        <v>61</v>
      </c>
      <c r="E150" s="21"/>
      <c r="F150" s="22">
        <f>F151</f>
        <v>1000.183</v>
      </c>
    </row>
    <row r="151" spans="1:6" ht="15.75" x14ac:dyDescent="0.25">
      <c r="A151" s="46">
        <v>133</v>
      </c>
      <c r="B151" s="31" t="s">
        <v>86</v>
      </c>
      <c r="C151" s="20" t="s">
        <v>123</v>
      </c>
      <c r="D151" s="21" t="s">
        <v>61</v>
      </c>
      <c r="E151" s="21" t="s">
        <v>76</v>
      </c>
      <c r="F151" s="22">
        <f>F152</f>
        <v>1000.183</v>
      </c>
    </row>
    <row r="152" spans="1:6" ht="15.75" x14ac:dyDescent="0.25">
      <c r="A152" s="46">
        <v>134</v>
      </c>
      <c r="B152" s="31" t="s">
        <v>39</v>
      </c>
      <c r="C152" s="20" t="s">
        <v>123</v>
      </c>
      <c r="D152" s="21" t="s">
        <v>61</v>
      </c>
      <c r="E152" s="21" t="s">
        <v>11</v>
      </c>
      <c r="F152" s="22">
        <v>1000.183</v>
      </c>
    </row>
    <row r="153" spans="1:6" ht="63" x14ac:dyDescent="0.25">
      <c r="A153" s="46">
        <v>135</v>
      </c>
      <c r="B153" s="27" t="s">
        <v>173</v>
      </c>
      <c r="C153" s="16" t="s">
        <v>172</v>
      </c>
      <c r="D153" s="21"/>
      <c r="E153" s="21"/>
      <c r="F153" s="22">
        <f>F154</f>
        <v>30</v>
      </c>
    </row>
    <row r="154" spans="1:6" ht="31.5" x14ac:dyDescent="0.25">
      <c r="A154" s="46">
        <v>136</v>
      </c>
      <c r="B154" s="31" t="s">
        <v>163</v>
      </c>
      <c r="C154" s="16" t="s">
        <v>172</v>
      </c>
      <c r="D154" s="21" t="s">
        <v>62</v>
      </c>
      <c r="E154" s="21"/>
      <c r="F154" s="22">
        <f>F155</f>
        <v>30</v>
      </c>
    </row>
    <row r="155" spans="1:6" ht="31.5" x14ac:dyDescent="0.25">
      <c r="A155" s="46">
        <v>137</v>
      </c>
      <c r="B155" s="31" t="s">
        <v>64</v>
      </c>
      <c r="C155" s="16" t="s">
        <v>172</v>
      </c>
      <c r="D155" s="21" t="s">
        <v>61</v>
      </c>
      <c r="E155" s="21"/>
      <c r="F155" s="22">
        <f>F156</f>
        <v>30</v>
      </c>
    </row>
    <row r="156" spans="1:6" ht="15.75" x14ac:dyDescent="0.25">
      <c r="A156" s="46">
        <v>138</v>
      </c>
      <c r="B156" s="31" t="s">
        <v>86</v>
      </c>
      <c r="C156" s="16" t="s">
        <v>172</v>
      </c>
      <c r="D156" s="21" t="s">
        <v>61</v>
      </c>
      <c r="E156" s="21" t="s">
        <v>76</v>
      </c>
      <c r="F156" s="22">
        <f>F157</f>
        <v>30</v>
      </c>
    </row>
    <row r="157" spans="1:6" ht="15.75" x14ac:dyDescent="0.25">
      <c r="A157" s="46">
        <v>139</v>
      </c>
      <c r="B157" s="31" t="s">
        <v>39</v>
      </c>
      <c r="C157" s="16" t="s">
        <v>172</v>
      </c>
      <c r="D157" s="21" t="s">
        <v>61</v>
      </c>
      <c r="E157" s="21" t="s">
        <v>11</v>
      </c>
      <c r="F157" s="18">
        <v>30</v>
      </c>
    </row>
    <row r="158" spans="1:6" ht="31.5" x14ac:dyDescent="0.25">
      <c r="A158" s="46">
        <v>140</v>
      </c>
      <c r="B158" s="31" t="s">
        <v>42</v>
      </c>
      <c r="C158" s="20" t="s">
        <v>124</v>
      </c>
      <c r="D158" s="21"/>
      <c r="E158" s="21"/>
      <c r="F158" s="18">
        <f>F159</f>
        <v>364.1</v>
      </c>
    </row>
    <row r="159" spans="1:6" ht="31.5" x14ac:dyDescent="0.25">
      <c r="A159" s="46">
        <v>141</v>
      </c>
      <c r="B159" s="23" t="s">
        <v>38</v>
      </c>
      <c r="C159" s="20" t="s">
        <v>125</v>
      </c>
      <c r="D159" s="21"/>
      <c r="E159" s="21"/>
      <c r="F159" s="22">
        <f>F161+F165</f>
        <v>364.1</v>
      </c>
    </row>
    <row r="160" spans="1:6" ht="78.75" x14ac:dyDescent="0.25">
      <c r="A160" s="46">
        <v>142</v>
      </c>
      <c r="B160" s="23" t="s">
        <v>84</v>
      </c>
      <c r="C160" s="20" t="s">
        <v>125</v>
      </c>
      <c r="D160" s="21" t="s">
        <v>78</v>
      </c>
      <c r="E160" s="21"/>
      <c r="F160" s="22">
        <f>F161</f>
        <v>309.98</v>
      </c>
    </row>
    <row r="161" spans="1:8" ht="31.5" x14ac:dyDescent="0.25">
      <c r="A161" s="46">
        <v>143</v>
      </c>
      <c r="B161" s="29" t="s">
        <v>85</v>
      </c>
      <c r="C161" s="20" t="s">
        <v>125</v>
      </c>
      <c r="D161" s="21" t="s">
        <v>77</v>
      </c>
      <c r="E161" s="21"/>
      <c r="F161" s="22">
        <f>F162</f>
        <v>309.98</v>
      </c>
    </row>
    <row r="162" spans="1:8" ht="15.75" x14ac:dyDescent="0.25">
      <c r="A162" s="46">
        <v>144</v>
      </c>
      <c r="B162" s="23" t="s">
        <v>87</v>
      </c>
      <c r="C162" s="20" t="s">
        <v>126</v>
      </c>
      <c r="D162" s="21" t="s">
        <v>77</v>
      </c>
      <c r="E162" s="21" t="s">
        <v>83</v>
      </c>
      <c r="F162" s="22">
        <f>F163</f>
        <v>309.98</v>
      </c>
    </row>
    <row r="163" spans="1:8" ht="15.75" x14ac:dyDescent="0.25">
      <c r="A163" s="46">
        <v>145</v>
      </c>
      <c r="B163" s="25" t="s">
        <v>13</v>
      </c>
      <c r="C163" s="20" t="s">
        <v>125</v>
      </c>
      <c r="D163" s="21" t="s">
        <v>77</v>
      </c>
      <c r="E163" s="21" t="s">
        <v>14</v>
      </c>
      <c r="F163" s="22">
        <f>235.58+2.5+71.9</f>
        <v>309.98</v>
      </c>
    </row>
    <row r="164" spans="1:8" ht="31.5" x14ac:dyDescent="0.25">
      <c r="A164" s="46">
        <v>146</v>
      </c>
      <c r="B164" s="23" t="s">
        <v>163</v>
      </c>
      <c r="C164" s="20" t="s">
        <v>125</v>
      </c>
      <c r="D164" s="21" t="s">
        <v>62</v>
      </c>
      <c r="E164" s="21"/>
      <c r="F164" s="22">
        <f>F165</f>
        <v>54.120000000000005</v>
      </c>
    </row>
    <row r="165" spans="1:8" ht="47.25" x14ac:dyDescent="0.25">
      <c r="A165" s="46">
        <v>147</v>
      </c>
      <c r="B165" s="23" t="s">
        <v>64</v>
      </c>
      <c r="C165" s="20" t="s">
        <v>125</v>
      </c>
      <c r="D165" s="21" t="s">
        <v>61</v>
      </c>
      <c r="E165" s="21"/>
      <c r="F165" s="22">
        <f>F166</f>
        <v>54.120000000000005</v>
      </c>
    </row>
    <row r="166" spans="1:8" ht="15.75" x14ac:dyDescent="0.25">
      <c r="A166" s="46">
        <v>148</v>
      </c>
      <c r="B166" s="23" t="s">
        <v>87</v>
      </c>
      <c r="C166" s="20" t="s">
        <v>125</v>
      </c>
      <c r="D166" s="21" t="s">
        <v>61</v>
      </c>
      <c r="E166" s="21" t="s">
        <v>83</v>
      </c>
      <c r="F166" s="22">
        <f>F167</f>
        <v>54.120000000000005</v>
      </c>
    </row>
    <row r="167" spans="1:8" ht="15.75" x14ac:dyDescent="0.25">
      <c r="A167" s="46">
        <v>149</v>
      </c>
      <c r="B167" s="23" t="s">
        <v>13</v>
      </c>
      <c r="C167" s="20" t="s">
        <v>125</v>
      </c>
      <c r="D167" s="21" t="s">
        <v>61</v>
      </c>
      <c r="E167" s="21" t="s">
        <v>14</v>
      </c>
      <c r="F167" s="22">
        <f>364.1-F163</f>
        <v>54.120000000000005</v>
      </c>
    </row>
    <row r="168" spans="1:8" ht="15.75" x14ac:dyDescent="0.25">
      <c r="A168" s="32">
        <v>150</v>
      </c>
      <c r="B168" s="27" t="s">
        <v>145</v>
      </c>
      <c r="C168" s="16" t="s">
        <v>144</v>
      </c>
      <c r="D168" s="19"/>
      <c r="E168" s="21"/>
      <c r="F168" s="22">
        <f>F169</f>
        <v>9716.0069999999996</v>
      </c>
    </row>
    <row r="169" spans="1:8" ht="47.25" x14ac:dyDescent="0.25">
      <c r="A169" s="32">
        <v>151</v>
      </c>
      <c r="B169" s="27" t="s">
        <v>142</v>
      </c>
      <c r="C169" s="16" t="s">
        <v>143</v>
      </c>
      <c r="D169" s="21"/>
      <c r="E169" s="21"/>
      <c r="F169" s="22">
        <f>F171</f>
        <v>9716.0069999999996</v>
      </c>
    </row>
    <row r="170" spans="1:8" ht="15.75" x14ac:dyDescent="0.25">
      <c r="A170" s="32">
        <v>152</v>
      </c>
      <c r="B170" s="27" t="s">
        <v>82</v>
      </c>
      <c r="C170" s="16" t="s">
        <v>143</v>
      </c>
      <c r="D170" s="19" t="s">
        <v>81</v>
      </c>
      <c r="E170" s="21"/>
      <c r="F170" s="22">
        <f>F171</f>
        <v>9716.0069999999996</v>
      </c>
    </row>
    <row r="171" spans="1:8" ht="15.75" x14ac:dyDescent="0.25">
      <c r="A171" s="32">
        <v>153</v>
      </c>
      <c r="B171" s="27" t="s">
        <v>35</v>
      </c>
      <c r="C171" s="16" t="s">
        <v>143</v>
      </c>
      <c r="D171" s="19" t="s">
        <v>31</v>
      </c>
      <c r="E171" s="21"/>
      <c r="F171" s="22">
        <f>F172</f>
        <v>9716.0069999999996</v>
      </c>
    </row>
    <row r="172" spans="1:8" ht="15.75" x14ac:dyDescent="0.25">
      <c r="A172" s="32">
        <v>154</v>
      </c>
      <c r="B172" s="23" t="s">
        <v>72</v>
      </c>
      <c r="C172" s="16" t="s">
        <v>143</v>
      </c>
      <c r="D172" s="19" t="s">
        <v>31</v>
      </c>
      <c r="E172" s="19" t="s">
        <v>70</v>
      </c>
      <c r="F172" s="22">
        <f>F173</f>
        <v>9716.0069999999996</v>
      </c>
    </row>
    <row r="173" spans="1:8" ht="15.75" x14ac:dyDescent="0.25">
      <c r="A173" s="32">
        <v>155</v>
      </c>
      <c r="B173" s="23" t="s">
        <v>40</v>
      </c>
      <c r="C173" s="16" t="s">
        <v>143</v>
      </c>
      <c r="D173" s="19" t="s">
        <v>31</v>
      </c>
      <c r="E173" s="19" t="s">
        <v>21</v>
      </c>
      <c r="F173" s="22">
        <v>9716.0069999999996</v>
      </c>
    </row>
    <row r="174" spans="1:8" ht="31.5" x14ac:dyDescent="0.25">
      <c r="A174" s="32">
        <v>156</v>
      </c>
      <c r="B174" s="15" t="s">
        <v>146</v>
      </c>
      <c r="C174" s="16" t="s">
        <v>147</v>
      </c>
      <c r="D174" s="19"/>
      <c r="E174" s="19"/>
      <c r="F174" s="18">
        <f t="shared" ref="F174:F178" si="0">F175</f>
        <v>60</v>
      </c>
      <c r="G174" s="13"/>
      <c r="H174" s="12"/>
    </row>
    <row r="175" spans="1:8" ht="81.75" customHeight="1" x14ac:dyDescent="0.25">
      <c r="A175" s="32">
        <v>157</v>
      </c>
      <c r="B175" s="15" t="s">
        <v>157</v>
      </c>
      <c r="C175" s="30" t="s">
        <v>148</v>
      </c>
      <c r="D175" s="19"/>
      <c r="E175" s="19"/>
      <c r="F175" s="18">
        <f t="shared" si="0"/>
        <v>60</v>
      </c>
      <c r="G175" s="13"/>
      <c r="H175" s="12"/>
    </row>
    <row r="176" spans="1:8" ht="21" customHeight="1" x14ac:dyDescent="0.25">
      <c r="A176" s="32">
        <v>158</v>
      </c>
      <c r="B176" s="33" t="s">
        <v>149</v>
      </c>
      <c r="C176" s="30" t="s">
        <v>148</v>
      </c>
      <c r="D176" s="19" t="s">
        <v>150</v>
      </c>
      <c r="E176" s="19"/>
      <c r="F176" s="18">
        <f t="shared" si="0"/>
        <v>60</v>
      </c>
      <c r="G176" s="13"/>
      <c r="H176" s="12"/>
    </row>
    <row r="177" spans="1:8" ht="31.5" x14ac:dyDescent="0.25">
      <c r="A177" s="32">
        <v>159</v>
      </c>
      <c r="B177" s="15" t="s">
        <v>151</v>
      </c>
      <c r="C177" s="30" t="s">
        <v>148</v>
      </c>
      <c r="D177" s="19" t="s">
        <v>152</v>
      </c>
      <c r="E177" s="19"/>
      <c r="F177" s="18">
        <f t="shared" si="0"/>
        <v>60</v>
      </c>
      <c r="G177" s="13"/>
      <c r="H177" s="12"/>
    </row>
    <row r="178" spans="1:8" ht="15.75" x14ac:dyDescent="0.25">
      <c r="A178" s="32">
        <v>160</v>
      </c>
      <c r="B178" s="15" t="s">
        <v>153</v>
      </c>
      <c r="C178" s="30" t="s">
        <v>148</v>
      </c>
      <c r="D178" s="19" t="s">
        <v>152</v>
      </c>
      <c r="E178" s="19" t="s">
        <v>154</v>
      </c>
      <c r="F178" s="18">
        <f t="shared" si="0"/>
        <v>60</v>
      </c>
      <c r="G178" s="13"/>
      <c r="H178" s="12"/>
    </row>
    <row r="179" spans="1:8" ht="15.75" x14ac:dyDescent="0.25">
      <c r="A179" s="32">
        <v>161</v>
      </c>
      <c r="B179" s="15" t="s">
        <v>155</v>
      </c>
      <c r="C179" s="30" t="s">
        <v>148</v>
      </c>
      <c r="D179" s="19" t="s">
        <v>152</v>
      </c>
      <c r="E179" s="19" t="s">
        <v>156</v>
      </c>
      <c r="F179" s="18">
        <v>60</v>
      </c>
      <c r="G179" s="13"/>
      <c r="H179" s="12"/>
    </row>
    <row r="180" spans="1:8" ht="15.75" x14ac:dyDescent="0.25">
      <c r="A180" s="47" t="s">
        <v>159</v>
      </c>
      <c r="B180" s="48"/>
      <c r="C180" s="48"/>
      <c r="D180" s="48"/>
      <c r="E180" s="48"/>
      <c r="F180" s="40">
        <f>+F12+F88+F101</f>
        <v>22462.18</v>
      </c>
    </row>
    <row r="181" spans="1:8" ht="15.75" x14ac:dyDescent="0.25">
      <c r="A181" s="11"/>
      <c r="B181" s="12"/>
      <c r="F181" s="34"/>
    </row>
    <row r="182" spans="1:8" ht="15.75" x14ac:dyDescent="0.25">
      <c r="A182" s="12"/>
      <c r="B182" s="12"/>
      <c r="D182" s="39"/>
      <c r="F182" s="36"/>
    </row>
    <row r="183" spans="1:8" x14ac:dyDescent="0.25">
      <c r="F183" s="37"/>
    </row>
    <row r="184" spans="1:8" x14ac:dyDescent="0.25">
      <c r="F184" s="37"/>
    </row>
    <row r="185" spans="1:8" x14ac:dyDescent="0.25">
      <c r="F185" s="6"/>
    </row>
    <row r="186" spans="1:8" x14ac:dyDescent="0.25">
      <c r="F186" s="6"/>
    </row>
    <row r="192" spans="1:8" x14ac:dyDescent="0.25">
      <c r="F192" s="6"/>
    </row>
  </sheetData>
  <mergeCells count="9">
    <mergeCell ref="A180:E180"/>
    <mergeCell ref="A9:A10"/>
    <mergeCell ref="F9:F10"/>
    <mergeCell ref="B9:B10"/>
    <mergeCell ref="B6:F6"/>
    <mergeCell ref="B7:F7"/>
    <mergeCell ref="C9:C10"/>
    <mergeCell ref="D9:D10"/>
    <mergeCell ref="E9:E10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8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2019-12-29T07:20:42Z</cp:lastPrinted>
  <dcterms:created xsi:type="dcterms:W3CDTF">2011-08-29T03:04:42Z</dcterms:created>
  <dcterms:modified xsi:type="dcterms:W3CDTF">2020-12-28T09:24:09Z</dcterms:modified>
</cp:coreProperties>
</file>