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<sst xmlns="http://schemas.openxmlformats.org/spreadsheetml/2006/main" count="687" uniqueCount="238">
  <si>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</si>
  <si>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</si>
  <si>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</si>
  <si>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</si>
  <si>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</si>
  <si>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</si>
  <si>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</si>
  <si>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ноября 2019 г.</t>
  </si>
  <si>
    <t xml:space="preserve">Дата   </t>
  </si>
  <si>
    <t>01.11.2019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</si>
  <si>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</si>
  <si>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поселка Большая Ирба</t>
  </si>
  <si>
    <t xml:space="preserve">по ОКПО  </t>
  </si>
  <si>
    <t>02280363</t>
  </si>
  <si>
    <t>главный администратор, администратор источников финансирования 
дефицита бюджета</t>
  </si>
  <si>
    <t xml:space="preserve">Глава по БК  </t>
  </si>
  <si>
    <t>552</t>
  </si>
  <si>
    <t>Наименование бюджета</t>
  </si>
  <si>
    <t>Бюджет муниципального образования поселок Большая Ирба Курагинского района</t>
  </si>
  <si>
    <t xml:space="preserve">по ОКТМО  </t>
  </si>
  <si>
    <t>04230552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</si>
  <si>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</si>
  <si>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</si>
  <si>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</si>
  <si>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</si>
  <si>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</si>
  <si>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</si>
  <si>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</si>
  <si>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</si>
  <si>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</si>
  <si>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</si>
  <si>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</si>
  <si>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</si>
  <si>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</si>
  <si>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</si>
  <si>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</si>
  <si>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</si>
  <si>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</si>
  <si>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</si>
  <si>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</si>
  <si>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</si>
  <si>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</t>
  </si>
  <si>
    <t>1110501313</t>
  </si>
  <si>
    <t>0000</t>
  </si>
  <si>
    <t>120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</si>
  <si>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</si>
  <si>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</si>
  <si>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</si>
  <si>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1030223101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</si>
  <si>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</si>
  <si>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</si>
  <si>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</si>
  <si>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</si>
  <si>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</si>
  <si>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</si>
  <si>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</si>
  <si>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</si>
  <si>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</si>
  <si>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</si>
  <si>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</si>
  <si>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</si>
  <si>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</si>
  <si>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</si>
  <si>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</si>
  <si>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</si>
  <si>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</si>
  <si>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</si>
  <si>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</si>
  <si>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</si>
  <si>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</si>
  <si>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</si>
  <si>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</si>
  <si>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</si>
  <si>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</si>
  <si>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</si>
  <si>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</si>
  <si>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</si>
  <si>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</si>
  <si>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1060604313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</si>
  <si>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</si>
  <si>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</si>
  <si>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</si>
  <si>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</si>
  <si>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</si>
  <si>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</si>
  <si>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</si>
  <si>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</si>
  <si>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</si>
  <si>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</si>
  <si>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</si>
  <si>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Средства самообложения граждан, зачисляемые в бюджеты городских поселений</t>
  </si>
  <si>
    <t>1171403013</t>
  </si>
  <si>
    <t>150</t>
  </si>
  <si>
    <t>Дотации бюджетам городских поселений на выравнивание бюджетной обеспеченности</t>
  </si>
  <si>
    <t>2021500113</t>
  </si>
  <si>
    <t>2022999913</t>
  </si>
  <si>
    <t>7555</t>
  </si>
  <si>
    <t>2023002413</t>
  </si>
  <si>
    <t>7514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</si>
  <si>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</si>
  <si>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</si>
  <si>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Прочие межбюджетные трансферты, передаваемые бюджетам городских поселений</t>
  </si>
  <si>
    <t>2024999913</t>
  </si>
  <si>
    <t>2. Расходы бюджета</t>
  </si>
  <si>
    <t>Код расхода
по бюджетной классификации</t>
  </si>
  <si>
    <t>Расходы бюджета — всего</t>
  </si>
  <si>
    <t xml:space="preserve">Фонд оплаты труда государственных (муниципальных) органов </t>
  </si>
  <si>
    <t>0102</t>
  </si>
  <si>
    <t>90100</t>
  </si>
  <si>
    <t>80250</t>
  </si>
  <si>
    <t>121</t>
  </si>
  <si>
    <t>Иные выплаты персоналу государственных (муниципальных органов, за исключением 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</si>
  <si>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</si>
  <si>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</si>
  <si>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</si>
  <si>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93200</t>
  </si>
  <si>
    <t>10380</t>
  </si>
  <si>
    <t>0104</t>
  </si>
  <si>
    <t>10210</t>
  </si>
  <si>
    <t>12210</t>
  </si>
  <si>
    <t>80210</t>
  </si>
  <si>
    <t xml:space="preserve">Прочая закупка товаров, работ и услуг 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</si>
  <si>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</si>
  <si>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</si>
  <si>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</si>
  <si>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 и сборов</t>
  </si>
  <si>
    <t>852</t>
  </si>
  <si>
    <t>Уплата иных платежей</t>
  </si>
  <si>
    <t>853</t>
  </si>
  <si>
    <t>80240</t>
  </si>
  <si>
    <t>Резервные средства</t>
  </si>
  <si>
    <t>0111</t>
  </si>
  <si>
    <t>80110</t>
  </si>
  <si>
    <t>870</t>
  </si>
  <si>
    <t>0113</t>
  </si>
  <si>
    <t>75140</t>
  </si>
  <si>
    <t>80220</t>
  </si>
  <si>
    <t>80230</t>
  </si>
  <si>
    <t>0203</t>
  </si>
  <si>
    <t>90200</t>
  </si>
  <si>
    <t>51180</t>
  </si>
  <si>
    <t>0310</t>
  </si>
  <si>
    <t>01400</t>
  </si>
  <si>
    <t>74120</t>
  </si>
  <si>
    <t>S4120</t>
  </si>
  <si>
    <t>0314</t>
  </si>
  <si>
    <t>01500</t>
  </si>
  <si>
    <t>82050</t>
  </si>
  <si>
    <t>82060</t>
  </si>
  <si>
    <t>0409</t>
  </si>
  <si>
    <t>011F2</t>
  </si>
  <si>
    <t>55550</t>
  </si>
  <si>
    <t>01200</t>
  </si>
  <si>
    <t>82130</t>
  </si>
  <si>
    <t>01600</t>
  </si>
  <si>
    <t>75080</t>
  </si>
  <si>
    <t>Закупка товаров, работ, услуг в целях капитального ремонта государственного (муниципального) имущества</t>
  </si>
  <si>
    <t>75090</t>
  </si>
  <si>
    <t>243</t>
  </si>
  <si>
    <t>81020</t>
  </si>
  <si>
    <t>82030</t>
  </si>
  <si>
    <t>S5080</t>
  </si>
  <si>
    <t>S5090</t>
  </si>
  <si>
    <t>0412</t>
  </si>
  <si>
    <t>01100</t>
  </si>
  <si>
    <t>83090</t>
  </si>
  <si>
    <t>Иные межбюджетные трансферты</t>
  </si>
  <si>
    <t>90400</t>
  </si>
  <si>
    <t>83030</t>
  </si>
  <si>
    <t>540</t>
  </si>
  <si>
    <t>0502</t>
  </si>
  <si>
    <t>0503</t>
  </si>
  <si>
    <t>81150</t>
  </si>
  <si>
    <t>81160</t>
  </si>
  <si>
    <t>83570</t>
  </si>
  <si>
    <t>01300</t>
  </si>
  <si>
    <t>81030</t>
  </si>
  <si>
    <t>81130</t>
  </si>
  <si>
    <t>0801</t>
  </si>
  <si>
    <t>02100</t>
  </si>
  <si>
    <t>80640</t>
  </si>
  <si>
    <t>90800</t>
  </si>
  <si>
    <t>80620</t>
  </si>
  <si>
    <t>0909</t>
  </si>
  <si>
    <t>75550</t>
  </si>
  <si>
    <t>85550</t>
  </si>
  <si>
    <t>S5550</t>
  </si>
  <si>
    <t>Иные пенсии, социальные доплаты к пенсиям</t>
  </si>
  <si>
    <t>1001</t>
  </si>
  <si>
    <t>91000</t>
  </si>
  <si>
    <t>81110</t>
  </si>
  <si>
    <t>312</t>
  </si>
  <si>
    <t>1105</t>
  </si>
  <si>
    <t>02200</t>
  </si>
  <si>
    <t>80810</t>
  </si>
  <si>
    <t>1403</t>
  </si>
  <si>
    <t>904F2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</si>
  <si>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</si>
  <si>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</si>
  <si>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</si>
  <si>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</si>
  <si>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</si>
  <si>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</si>
  <si>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</si>
  <si>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</si>
  <si>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</si>
  <si>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</si>
  <si>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</si>
  <si>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</si>
  <si>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</si>
  <si>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</si>
  <si>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</si>
  <si>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</si>
  <si>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</si>
  <si>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</si>
  <si>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(подпись)</t>
  </si>
  <si>
    <t>(расшифровка подписи)</t>
  </si>
  <si>
    <t>Главный бухгалтер</t>
  </si>
  <si>
    <t>С.Р. Бланк</t>
  </si>
  <si>
    <t>(должность)</t>
  </si>
  <si>
    <t xml:space="preserve">Исполнитель </t>
  </si>
  <si>
    <t>(телефон, e-mail)</t>
  </si>
  <si>
    <t xml:space="preserve">Субвенции бюджетам городских поселений на выполнение передаваемых полномочий субъектов Российской Федерации </t>
  </si>
  <si>
    <t xml:space="preserve">Субсидии бюджетам городских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 </t>
  </si>
  <si>
    <t>,</t>
  </si>
  <si>
    <t>Оценка ожидаемого  исполнения бюджета за 2019 год</t>
  </si>
  <si>
    <t>Исполнено на 01.11.2019</t>
  </si>
  <si>
    <t>% исполнения на 01.11.2019</t>
  </si>
  <si>
    <t>Неисполненные   назначения на 01.11.2019</t>
  </si>
  <si>
    <t>Ожидаемое исполнение за 2019 год</t>
  </si>
  <si>
    <t>% исполнения за 2019год</t>
  </si>
  <si>
    <t>Глава поселка</t>
  </si>
  <si>
    <t>Г.Г.Кузик</t>
  </si>
  <si>
    <t>05 ноября 2019 г.</t>
  </si>
  <si>
    <t>С.Р.Бланк</t>
  </si>
  <si>
    <t>8-391-36-6-32-65</t>
  </si>
  <si>
    <t>остатока на счете</t>
  </si>
  <si>
    <t>Исполнено на 01.11.2019 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</si>
</sst>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right" vertical="center" wrapText="1" indent="1"/>
    </xf>
    <xf numFmtId="0" fontId="0" fillId="34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165" fontId="0" fillId="33" borderId="17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6" fontId="0" fillId="33" borderId="18" xfId="0" applyNumberFormat="1" applyFont="1" applyFill="1" applyBorder="1" applyAlignment="1">
      <alignment horizontal="right"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horizontal="center" vertical="top"/>
    </xf>
    <xf numFmtId="0" fontId="0" fillId="33" borderId="24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0" fontId="0" fillId="33" borderId="26" xfId="0" applyFont="1" applyFill="1" applyBorder="1" applyAlignment="1">
      <alignment/>
    </xf>
    <xf numFmtId="1" fontId="0" fillId="33" borderId="17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166" fontId="0" fillId="33" borderId="28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 vertical="top"/>
    </xf>
    <xf numFmtId="0" fontId="0" fillId="33" borderId="30" xfId="0" applyNumberFormat="1" applyFont="1" applyFill="1" applyBorder="1" applyAlignment="1">
      <alignment vertical="top"/>
    </xf>
    <xf numFmtId="1" fontId="0" fillId="33" borderId="27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31" xfId="0" applyNumberFormat="1" applyFont="1" applyFill="1" applyBorder="1" applyAlignment="1">
      <alignment horizontal="right" vertical="top"/>
    </xf>
    <xf numFmtId="0" fontId="2" fillId="33" borderId="20" xfId="0" applyNumberFormat="1" applyFont="1" applyFill="1" applyBorder="1" applyAlignment="1">
      <alignment horizontal="center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31" xfId="0" applyNumberFormat="1" applyFont="1" applyFill="1" applyBorder="1" applyAlignment="1">
      <alignment horizontal="right" vertical="top"/>
    </xf>
    <xf numFmtId="1" fontId="0" fillId="33" borderId="32" xfId="0" applyNumberFormat="1" applyFont="1" applyFill="1" applyBorder="1" applyAlignment="1">
      <alignment horizontal="center" vertical="top"/>
    </xf>
    <xf numFmtId="166" fontId="0" fillId="33" borderId="11" xfId="0" applyNumberFormat="1" applyFont="1" applyFill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center" vertical="top"/>
    </xf>
    <xf numFmtId="166" fontId="0" fillId="33" borderId="33" xfId="0" applyNumberFormat="1" applyFont="1" applyFill="1" applyBorder="1" applyAlignment="1">
      <alignment horizontal="right" vertical="top"/>
    </xf>
    <xf numFmtId="0" fontId="2" fillId="33" borderId="16" xfId="0" applyNumberFormat="1" applyFont="1" applyFill="1" applyBorder="1" applyAlignment="1">
      <alignment horizontal="center" vertical="top"/>
    </xf>
    <xf numFmtId="0" fontId="2" fillId="33" borderId="31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center" vertical="top"/>
    </xf>
    <xf numFmtId="1" fontId="0" fillId="33" borderId="27" xfId="0" applyNumberFormat="1" applyFont="1" applyFill="1" applyBorder="1" applyAlignment="1">
      <alignment horizontal="center" vertical="top"/>
    </xf>
    <xf numFmtId="0" fontId="2" fillId="33" borderId="29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 horizontal="right" vertical="top"/>
    </xf>
    <xf numFmtId="0" fontId="2" fillId="33" borderId="30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1" fontId="0" fillId="33" borderId="34" xfId="0" applyNumberFormat="1" applyFont="1" applyFill="1" applyBorder="1" applyAlignment="1">
      <alignment horizontal="center" vertical="top"/>
    </xf>
    <xf numFmtId="0" fontId="2" fillId="33" borderId="35" xfId="0" applyNumberFormat="1" applyFont="1" applyFill="1" applyBorder="1" applyAlignment="1">
      <alignment horizontal="center" vertical="top"/>
    </xf>
    <xf numFmtId="166" fontId="0" fillId="33" borderId="35" xfId="0" applyNumberFormat="1" applyFont="1" applyFill="1" applyBorder="1" applyAlignment="1">
      <alignment horizontal="right" vertical="top"/>
    </xf>
    <xf numFmtId="0" fontId="2" fillId="33" borderId="36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0" fontId="4" fillId="33" borderId="37" xfId="0" applyNumberFormat="1" applyFont="1" applyFill="1" applyBorder="1" applyAlignment="1">
      <alignment horizontal="center" vertical="top"/>
    </xf>
    <xf numFmtId="0" fontId="4" fillId="33" borderId="37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horizontal="right" wrapText="1"/>
    </xf>
    <xf numFmtId="0" fontId="0" fillId="33" borderId="0" xfId="0" applyNumberFormat="1" applyFont="1" applyFill="1" applyAlignment="1">
      <alignment/>
    </xf>
    <xf numFmtId="4" fontId="2" fillId="33" borderId="16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4" fontId="0" fillId="33" borderId="39" xfId="0" applyNumberFormat="1" applyFont="1" applyFill="1" applyBorder="1" applyAlignment="1">
      <alignment horizontal="right" vertical="top"/>
    </xf>
    <xf numFmtId="4" fontId="2" fillId="33" borderId="4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33" borderId="41" xfId="0" applyNumberFormat="1" applyFont="1" applyFill="1" applyBorder="1" applyAlignment="1">
      <alignment horizontal="right" vertical="top"/>
    </xf>
    <xf numFmtId="0" fontId="0" fillId="33" borderId="4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4" fontId="0" fillId="33" borderId="11" xfId="0" applyNumberFormat="1" applyFont="1" applyFill="1" applyBorder="1" applyAlignment="1">
      <alignment vertical="top"/>
    </xf>
    <xf numFmtId="0" fontId="0" fillId="33" borderId="10" xfId="0" applyNumberFormat="1" applyFont="1" applyFill="1" applyBorder="1" applyAlignment="1">
      <alignment vertical="top"/>
    </xf>
    <xf numFmtId="0" fontId="0" fillId="33" borderId="42" xfId="0" applyNumberFormat="1" applyFont="1" applyFill="1" applyBorder="1" applyAlignment="1">
      <alignment horizontal="center" vertical="top"/>
    </xf>
    <xf numFmtId="0" fontId="0" fillId="33" borderId="43" xfId="0" applyNumberFormat="1" applyFont="1" applyFill="1" applyBorder="1" applyAlignment="1">
      <alignment horizontal="center" vertical="top"/>
    </xf>
    <xf numFmtId="0" fontId="0" fillId="33" borderId="44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45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166" fontId="2" fillId="33" borderId="11" xfId="0" applyNumberFormat="1" applyFont="1" applyFill="1" applyBorder="1" applyAlignment="1">
      <alignment horizontal="center" vertical="top"/>
    </xf>
    <xf numFmtId="0" fontId="0" fillId="0" borderId="11" xfId="0" applyNumberFormat="1" applyBorder="1" applyAlignment="1">
      <alignment vertical="top"/>
    </xf>
    <xf numFmtId="1" fontId="0" fillId="33" borderId="35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4" fillId="33" borderId="37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horizontal="center" vertical="top" wrapText="1"/>
    </xf>
    <xf numFmtId="0" fontId="0" fillId="33" borderId="0" xfId="0" applyNumberFormat="1" applyFont="1" applyFill="1" applyAlignment="1">
      <alignment wrapText="1"/>
    </xf>
    <xf numFmtId="0" fontId="0" fillId="33" borderId="16" xfId="0" applyNumberFormat="1" applyFont="1" applyFill="1" applyBorder="1" applyAlignment="1">
      <alignment vertical="top" wrapText="1" indent="6"/>
    </xf>
    <xf numFmtId="0" fontId="2" fillId="33" borderId="22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vertical="top" wrapText="1" indent="6"/>
    </xf>
    <xf numFmtId="0" fontId="2" fillId="33" borderId="46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wrapText="1"/>
    </xf>
    <xf numFmtId="0" fontId="2" fillId="33" borderId="47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vertical="top" wrapText="1" indent="4"/>
    </xf>
    <xf numFmtId="0" fontId="0" fillId="33" borderId="29" xfId="0" applyNumberFormat="1" applyFont="1" applyFill="1" applyBorder="1" applyAlignment="1">
      <alignment vertical="top" wrapText="1" indent="6"/>
    </xf>
    <xf numFmtId="0" fontId="2" fillId="33" borderId="29" xfId="0" applyNumberFormat="1" applyFont="1" applyFill="1" applyBorder="1" applyAlignment="1">
      <alignment horizontal="center" vertical="top"/>
    </xf>
    <xf numFmtId="0" fontId="3" fillId="33" borderId="29" xfId="0" applyNumberFormat="1" applyFont="1" applyFill="1" applyBorder="1" applyAlignment="1">
      <alignment horizontal="center" vertical="top"/>
    </xf>
    <xf numFmtId="0" fontId="0" fillId="33" borderId="48" xfId="0" applyNumberFormat="1" applyFont="1" applyFill="1" applyBorder="1" applyAlignment="1">
      <alignment horizontal="center" vertical="top" wrapText="1" indent="6"/>
    </xf>
    <xf numFmtId="0" fontId="0" fillId="33" borderId="20" xfId="0" applyNumberFormat="1" applyFont="1" applyFill="1" applyBorder="1" applyAlignment="1">
      <alignment vertical="top" wrapText="1" indent="4"/>
    </xf>
    <xf numFmtId="0" fontId="2" fillId="33" borderId="16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vertical="top" wrapText="1" indent="2"/>
    </xf>
    <xf numFmtId="0" fontId="0" fillId="33" borderId="16" xfId="0" applyNumberFormat="1" applyFont="1" applyFill="1" applyBorder="1" applyAlignment="1">
      <alignment vertical="top" wrapText="1" indent="4"/>
    </xf>
    <xf numFmtId="0" fontId="2" fillId="33" borderId="21" xfId="0" applyNumberFormat="1" applyFont="1" applyFill="1" applyBorder="1" applyAlignment="1">
      <alignment horizontal="center" vertical="top"/>
    </xf>
    <xf numFmtId="0" fontId="0" fillId="33" borderId="48" xfId="0" applyNumberFormat="1" applyFont="1" applyFill="1" applyBorder="1" applyAlignment="1">
      <alignment horizontal="center" vertical="top" wrapText="1" indent="4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0" xfId="0" applyNumberFormat="1" applyFont="1" applyFill="1" applyBorder="1" applyAlignment="1">
      <alignment vertical="top" wrapText="1" indent="2"/>
    </xf>
    <xf numFmtId="0" fontId="2" fillId="33" borderId="16" xfId="0" applyNumberFormat="1" applyFont="1" applyFill="1" applyBorder="1" applyAlignment="1">
      <alignment vertical="top" wrapText="1" indent="2"/>
    </xf>
    <xf numFmtId="1" fontId="0" fillId="33" borderId="41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41" xfId="0" applyNumberFormat="1" applyFont="1" applyFill="1" applyBorder="1" applyAlignment="1">
      <alignment vertical="top" wrapText="1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5" xfId="0" applyNumberFormat="1" applyFont="1" applyFill="1" applyBorder="1" applyAlignment="1">
      <alignment vertical="top" indent="2"/>
    </xf>
    <xf numFmtId="0" fontId="2" fillId="33" borderId="29" xfId="0" applyNumberFormat="1" applyFont="1" applyFill="1" applyBorder="1" applyAlignment="1">
      <alignment vertical="top"/>
    </xf>
    <xf numFmtId="0" fontId="1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45" xfId="0" applyNumberFormat="1" applyFont="1" applyFill="1" applyBorder="1" applyAlignment="1">
      <alignment horizontal="center" vertical="center" wrapText="1"/>
    </xf>
    <xf numFmtId="0" fontId="0" fillId="33" borderId="49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50" xfId="0" applyNumberFormat="1" applyFont="1" applyFill="1" applyBorder="1" applyAlignment="1">
      <alignment vertical="top" wrapText="1" indent="2"/>
    </xf>
    <xf numFmtId="0" fontId="0" fillId="33" borderId="43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33" xfId="0" applyNumberFormat="1" applyFont="1" applyFill="1" applyBorder="1" applyAlignment="1">
      <alignment vertical="top" wrapText="1" indent="2"/>
    </xf>
    <xf numFmtId="0" fontId="0" fillId="33" borderId="24" xfId="0" applyNumberFormat="1" applyFont="1" applyFill="1" applyBorder="1" applyAlignment="1">
      <alignment horizontal="center" vertical="top"/>
    </xf>
    <xf numFmtId="1" fontId="0" fillId="33" borderId="20" xfId="0" applyNumberFormat="1" applyFont="1" applyFill="1" applyBorder="1" applyAlignment="1">
      <alignment horizontal="center" vertical="top"/>
    </xf>
    <xf numFmtId="0" fontId="2" fillId="33" borderId="45" xfId="0" applyNumberFormat="1" applyFont="1" applyFill="1" applyBorder="1" applyAlignment="1">
      <alignment vertical="top"/>
    </xf>
    <xf numFmtId="0" fontId="0" fillId="33" borderId="45" xfId="0" applyNumberFormat="1" applyFont="1" applyFill="1" applyBorder="1" applyAlignment="1">
      <alignment vertical="top" indent="2"/>
    </xf>
    <xf numFmtId="0" fontId="0" fillId="33" borderId="21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NumberFormat="1" applyFill="1" applyAlignment="1">
      <alignment wrapText="1"/>
    </xf>
    <xf numFmtId="0" fontId="5" fillId="33" borderId="0" xfId="0" applyNumberFormat="1" applyFont="1" applyFill="1" applyAlignment="1">
      <alignment wrapText="1"/>
    </xf>
    <xf numFmtId="0" fontId="5" fillId="33" borderId="21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wrapText="1"/>
    </xf>
    <xf numFmtId="0" fontId="0" fillId="33" borderId="21" xfId="0" applyNumberFormat="1" applyFont="1" applyFill="1" applyBorder="1" applyAlignment="1">
      <alignment wrapText="1"/>
    </xf>
    <xf numFmtId="0" fontId="0" fillId="33" borderId="0" xfId="0" applyNumberForma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84"/>
  <sheetViews>
    <sheetView tabSelected="1" zoomScalePageLayoutView="0" workbookViewId="0" topLeftCell="A18">
      <selection activeCell="A18" sqref="A18:C18"/>
    </sheetView>
  </sheetViews>
  <sheetFormatPr defaultColWidth="10.66015625" defaultRowHeight="11.25" outlineLevelRow="1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5.16015625" style="0" customWidth="1"/>
    <col min="6" max="6" width="6.16015625" style="0" customWidth="1"/>
    <col min="7" max="7" width="3.66015625" style="0" customWidth="1"/>
    <col min="8" max="8" width="4.83203125" style="0" customWidth="1"/>
    <col min="9" max="9" width="2.66015625" style="0" customWidth="1"/>
    <col min="10" max="10" width="5.83203125" style="0" customWidth="1"/>
    <col min="11" max="11" width="6.33203125" style="0" customWidth="1"/>
    <col min="12" max="13" width="18.5" style="0" customWidth="1"/>
    <col min="14" max="14" width="16.83203125" style="0" customWidth="1"/>
    <col min="15" max="17" width="18.5" style="0" customWidth="1"/>
  </cols>
  <sheetData>
    <row r="1" spans="1:17" ht="19.5" customHeight="1">
      <c r="A1" s="157" t="s">
        <v>225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2"/>
    </row>
    <row r="2" spans="1:17" ht="12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2"/>
    </row>
    <row r="3" spans="1:17" ht="12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2"/>
    </row>
    <row r="4" spans="1:17" ht="12" customHeight="1">
      <c r="A4" s="125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3" t="s">
        <v>3</v>
      </c>
    </row>
    <row r="5" spans="1:17" ht="11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 t="s">
        <v>4</v>
      </c>
      <c r="Q5" s="5">
        <v>503127</v>
      </c>
    </row>
    <row r="6" spans="1:17" ht="11.25" customHeight="1">
      <c r="A6" s="2"/>
      <c r="B6" s="2"/>
      <c r="C6" s="2"/>
      <c r="D6" s="6" t="s">
        <v>5</v>
      </c>
      <c r="E6" s="158" t="s">
        <v>6</v>
      </c>
      <c r="F6" s="158"/>
      <c r="G6" s="158"/>
      <c r="H6" s="158"/>
      <c r="I6" s="158"/>
      <c r="J6" s="158"/>
      <c r="K6" s="159" t="s">
        <v>7</v>
      </c>
      <c r="L6" s="159"/>
      <c r="M6" s="2"/>
      <c r="N6" s="2"/>
      <c r="O6" s="2"/>
      <c r="P6" s="4" t="s">
        <v>8</v>
      </c>
      <c r="Q6" s="7" t="s">
        <v>9</v>
      </c>
    </row>
    <row r="7" spans="1:17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/>
      <c r="Q7" s="9"/>
    </row>
    <row r="8" spans="1:17" ht="21.75" customHeight="1">
      <c r="A8" s="151" t="s">
        <v>10</v>
      </c>
      <c r="B8" s="151"/>
      <c r="C8" s="151"/>
      <c r="D8" s="151"/>
      <c r="E8" s="151"/>
      <c r="F8" s="151"/>
      <c r="G8" s="151"/>
      <c r="H8" s="151"/>
      <c r="I8" s="151"/>
      <c r="J8" s="151"/>
      <c r="K8" s="152" t="s">
        <v>11</v>
      </c>
      <c r="L8" s="152"/>
      <c r="M8" s="152"/>
      <c r="N8" s="152"/>
      <c r="O8" s="152"/>
      <c r="P8" s="4" t="s">
        <v>12</v>
      </c>
      <c r="Q8" s="10" t="s">
        <v>13</v>
      </c>
    </row>
    <row r="9" spans="1:17" ht="21.75" customHeight="1">
      <c r="A9" s="154" t="s">
        <v>14</v>
      </c>
      <c r="B9" s="154"/>
      <c r="C9" s="154"/>
      <c r="D9" s="154"/>
      <c r="E9" s="154"/>
      <c r="F9" s="154"/>
      <c r="G9" s="154"/>
      <c r="H9" s="154"/>
      <c r="I9" s="154"/>
      <c r="J9" s="154"/>
      <c r="K9" s="153"/>
      <c r="L9" s="153"/>
      <c r="M9" s="153"/>
      <c r="N9" s="153"/>
      <c r="O9" s="153"/>
      <c r="P9" s="4" t="s">
        <v>15</v>
      </c>
      <c r="Q9" s="10" t="s">
        <v>16</v>
      </c>
    </row>
    <row r="10" spans="1:17" ht="18.75" customHeight="1">
      <c r="A10" s="139" t="s">
        <v>17</v>
      </c>
      <c r="B10" s="139"/>
      <c r="C10" s="139"/>
      <c r="D10" s="2"/>
      <c r="E10" s="2"/>
      <c r="F10" s="2"/>
      <c r="G10" s="2"/>
      <c r="H10" s="2"/>
      <c r="I10" s="2"/>
      <c r="J10" s="2"/>
      <c r="K10" s="155" t="s">
        <v>18</v>
      </c>
      <c r="L10" s="155"/>
      <c r="M10" s="155"/>
      <c r="N10" s="155"/>
      <c r="O10" s="155"/>
      <c r="P10" s="4" t="s">
        <v>19</v>
      </c>
      <c r="Q10" s="10" t="s">
        <v>20</v>
      </c>
    </row>
    <row r="11" spans="1:17" ht="11.25" customHeight="1">
      <c r="A11" s="2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4"/>
      <c r="Q11" s="10" t="s">
        <v>5</v>
      </c>
    </row>
    <row r="12" spans="1:17" ht="11.25" customHeight="1" thickBot="1">
      <c r="A12" s="2" t="s">
        <v>22</v>
      </c>
      <c r="B12" s="156" t="s">
        <v>23</v>
      </c>
      <c r="C12" s="15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 t="s">
        <v>24</v>
      </c>
      <c r="Q12" s="11" t="s">
        <v>25</v>
      </c>
    </row>
    <row r="13" spans="1:17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125" t="s">
        <v>26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1.25" customHeight="1">
      <c r="A16" s="126" t="s">
        <v>27</v>
      </c>
      <c r="B16" s="126"/>
      <c r="C16" s="126"/>
      <c r="D16" s="130" t="s">
        <v>28</v>
      </c>
      <c r="E16" s="132" t="s">
        <v>29</v>
      </c>
      <c r="F16" s="132"/>
      <c r="G16" s="132"/>
      <c r="H16" s="132"/>
      <c r="I16" s="132"/>
      <c r="J16" s="132"/>
      <c r="K16" s="132"/>
      <c r="L16" s="130" t="s">
        <v>30</v>
      </c>
      <c r="M16" s="147" t="s">
        <v>226</v>
      </c>
      <c r="N16" s="148" t="s">
        <v>227</v>
      </c>
      <c r="O16" s="148" t="s">
        <v>228</v>
      </c>
      <c r="P16" s="148" t="s">
        <v>229</v>
      </c>
      <c r="Q16" s="148" t="s">
        <v>230</v>
      </c>
    </row>
    <row r="17" spans="1:17" ht="21.75" customHeight="1">
      <c r="A17" s="127"/>
      <c r="B17" s="128"/>
      <c r="C17" s="129"/>
      <c r="D17" s="131"/>
      <c r="E17" s="133"/>
      <c r="F17" s="134"/>
      <c r="G17" s="134"/>
      <c r="H17" s="134"/>
      <c r="I17" s="134"/>
      <c r="J17" s="134"/>
      <c r="K17" s="134"/>
      <c r="L17" s="131"/>
      <c r="M17" s="147"/>
      <c r="N17" s="148"/>
      <c r="O17" s="148"/>
      <c r="P17" s="148"/>
      <c r="Q17" s="148"/>
    </row>
    <row r="18" spans="1:17" ht="11.25" customHeight="1" thickBot="1">
      <c r="A18" s="143">
        <v>1</v>
      </c>
      <c r="B18" s="143"/>
      <c r="C18" s="143"/>
      <c r="D18" s="15">
        <v>2</v>
      </c>
      <c r="E18" s="120">
        <v>3</v>
      </c>
      <c r="F18" s="120"/>
      <c r="G18" s="120"/>
      <c r="H18" s="120"/>
      <c r="I18" s="120"/>
      <c r="J18" s="120"/>
      <c r="K18" s="120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" customFormat="1" ht="18.75" customHeight="1">
      <c r="A19" s="144" t="s">
        <v>37</v>
      </c>
      <c r="B19" s="144"/>
      <c r="C19" s="144"/>
      <c r="D19" s="16">
        <v>10</v>
      </c>
      <c r="E19" s="122" t="s">
        <v>38</v>
      </c>
      <c r="F19" s="122"/>
      <c r="G19" s="122"/>
      <c r="H19" s="122"/>
      <c r="I19" s="122"/>
      <c r="J19" s="122"/>
      <c r="K19" s="122"/>
      <c r="L19" s="72">
        <v>21696225.85</v>
      </c>
      <c r="M19" s="72">
        <v>18895145.18</v>
      </c>
      <c r="N19" s="72">
        <f>M19/L19*100</f>
        <v>87.08954871061133</v>
      </c>
      <c r="O19" s="72">
        <f>O50</f>
        <v>3805733.85</v>
      </c>
      <c r="P19" s="72">
        <f>P50</f>
        <v>22501115.12</v>
      </c>
      <c r="Q19" s="73">
        <f>P19/L19*100</f>
        <v>103.70981236812669</v>
      </c>
    </row>
    <row r="20" spans="1:17" ht="11.25" customHeight="1">
      <c r="A20" s="145" t="s">
        <v>39</v>
      </c>
      <c r="B20" s="145"/>
      <c r="C20" s="145"/>
      <c r="D20" s="19"/>
      <c r="E20" s="20"/>
      <c r="F20" s="146"/>
      <c r="G20" s="146"/>
      <c r="H20" s="146"/>
      <c r="I20" s="146"/>
      <c r="J20" s="21"/>
      <c r="K20" s="21"/>
      <c r="L20" s="24"/>
      <c r="M20" s="24"/>
      <c r="N20" s="29"/>
      <c r="O20" s="24"/>
      <c r="P20" s="24"/>
      <c r="Q20" s="68"/>
    </row>
    <row r="21" spans="1:17" s="1" customFormat="1" ht="108" customHeight="1" outlineLevel="1">
      <c r="A21" s="141" t="s">
        <v>40</v>
      </c>
      <c r="B21" s="141"/>
      <c r="C21" s="141"/>
      <c r="D21" s="24"/>
      <c r="E21" s="25" t="s">
        <v>41</v>
      </c>
      <c r="F21" s="142" t="s">
        <v>42</v>
      </c>
      <c r="G21" s="142"/>
      <c r="H21" s="142"/>
      <c r="I21" s="142"/>
      <c r="J21" s="26" t="s">
        <v>43</v>
      </c>
      <c r="K21" s="71" t="s">
        <v>44</v>
      </c>
      <c r="L21" s="28" t="s">
        <v>45</v>
      </c>
      <c r="M21" s="29">
        <v>4768.21</v>
      </c>
      <c r="N21" s="29"/>
      <c r="O21" s="28" t="s">
        <v>45</v>
      </c>
      <c r="P21" s="29">
        <v>4768.21</v>
      </c>
      <c r="Q21" s="68"/>
    </row>
    <row r="22" spans="1:17" s="1" customFormat="1" ht="96" customHeight="1" outlineLevel="1">
      <c r="A22" s="141" t="s">
        <v>46</v>
      </c>
      <c r="B22" s="141"/>
      <c r="C22" s="141"/>
      <c r="D22" s="24"/>
      <c r="E22" s="25" t="s">
        <v>47</v>
      </c>
      <c r="F22" s="142" t="s">
        <v>48</v>
      </c>
      <c r="G22" s="142"/>
      <c r="H22" s="142"/>
      <c r="I22" s="142"/>
      <c r="J22" s="26" t="s">
        <v>43</v>
      </c>
      <c r="K22" s="71" t="s">
        <v>49</v>
      </c>
      <c r="L22" s="29">
        <v>101400</v>
      </c>
      <c r="M22" s="29">
        <v>117368.46</v>
      </c>
      <c r="N22" s="29">
        <f aca="true" t="shared" si="0" ref="N22:N49">M22/L22*100</f>
        <v>115.74798816568048</v>
      </c>
      <c r="O22" s="28" t="s">
        <v>45</v>
      </c>
      <c r="P22" s="29">
        <v>120000</v>
      </c>
      <c r="Q22" s="68">
        <f aca="true" t="shared" si="1" ref="Q22:Q49">P22/L22*100</f>
        <v>118.34319526627219</v>
      </c>
    </row>
    <row r="23" spans="1:17" s="1" customFormat="1" ht="114" customHeight="1" outlineLevel="1">
      <c r="A23" s="141" t="s">
        <v>50</v>
      </c>
      <c r="B23" s="141"/>
      <c r="C23" s="141"/>
      <c r="D23" s="24"/>
      <c r="E23" s="25" t="s">
        <v>47</v>
      </c>
      <c r="F23" s="142" t="s">
        <v>51</v>
      </c>
      <c r="G23" s="142"/>
      <c r="H23" s="142"/>
      <c r="I23" s="142"/>
      <c r="J23" s="26" t="s">
        <v>43</v>
      </c>
      <c r="K23" s="71" t="s">
        <v>49</v>
      </c>
      <c r="L23" s="30">
        <v>700</v>
      </c>
      <c r="M23" s="30">
        <v>877.54</v>
      </c>
      <c r="N23" s="29">
        <f t="shared" si="0"/>
        <v>125.36285714285714</v>
      </c>
      <c r="O23" s="28" t="s">
        <v>45</v>
      </c>
      <c r="P23" s="30">
        <v>877.54</v>
      </c>
      <c r="Q23" s="68">
        <f t="shared" si="1"/>
        <v>125.36285714285714</v>
      </c>
    </row>
    <row r="24" spans="1:17" s="1" customFormat="1" ht="96" customHeight="1" outlineLevel="1">
      <c r="A24" s="141" t="s">
        <v>52</v>
      </c>
      <c r="B24" s="141"/>
      <c r="C24" s="141"/>
      <c r="D24" s="24"/>
      <c r="E24" s="25" t="s">
        <v>47</v>
      </c>
      <c r="F24" s="142" t="s">
        <v>53</v>
      </c>
      <c r="G24" s="142"/>
      <c r="H24" s="142"/>
      <c r="I24" s="142"/>
      <c r="J24" s="26" t="s">
        <v>43</v>
      </c>
      <c r="K24" s="71" t="s">
        <v>49</v>
      </c>
      <c r="L24" s="29">
        <v>196600</v>
      </c>
      <c r="M24" s="29">
        <v>159576.9</v>
      </c>
      <c r="N24" s="29">
        <f t="shared" si="0"/>
        <v>81.16831129196338</v>
      </c>
      <c r="O24" s="29">
        <v>37023.1</v>
      </c>
      <c r="P24" s="29">
        <v>196600</v>
      </c>
      <c r="Q24" s="68">
        <f t="shared" si="1"/>
        <v>100</v>
      </c>
    </row>
    <row r="25" spans="1:17" s="1" customFormat="1" ht="97.5" customHeight="1" outlineLevel="1">
      <c r="A25" s="141" t="s">
        <v>54</v>
      </c>
      <c r="B25" s="141"/>
      <c r="C25" s="141"/>
      <c r="D25" s="24"/>
      <c r="E25" s="25" t="s">
        <v>47</v>
      </c>
      <c r="F25" s="142" t="s">
        <v>55</v>
      </c>
      <c r="G25" s="142"/>
      <c r="H25" s="142"/>
      <c r="I25" s="142"/>
      <c r="J25" s="26" t="s">
        <v>43</v>
      </c>
      <c r="K25" s="71" t="s">
        <v>49</v>
      </c>
      <c r="L25" s="29">
        <v>-18700</v>
      </c>
      <c r="M25" s="29">
        <v>-18841.88</v>
      </c>
      <c r="N25" s="29">
        <f t="shared" si="0"/>
        <v>100.75871657754011</v>
      </c>
      <c r="O25" s="28" t="s">
        <v>45</v>
      </c>
      <c r="P25" s="29">
        <v>-18841.88</v>
      </c>
      <c r="Q25" s="68">
        <f t="shared" si="1"/>
        <v>100.75871657754011</v>
      </c>
    </row>
    <row r="26" spans="1:17" s="1" customFormat="1" ht="138" customHeight="1" outlineLevel="1">
      <c r="A26" s="141" t="s">
        <v>56</v>
      </c>
      <c r="B26" s="141"/>
      <c r="C26" s="141"/>
      <c r="D26" s="24"/>
      <c r="E26" s="25" t="s">
        <v>57</v>
      </c>
      <c r="F26" s="142" t="s">
        <v>58</v>
      </c>
      <c r="G26" s="142"/>
      <c r="H26" s="142"/>
      <c r="I26" s="142"/>
      <c r="J26" s="26" t="s">
        <v>59</v>
      </c>
      <c r="K26" s="71" t="s">
        <v>49</v>
      </c>
      <c r="L26" s="29">
        <v>2643167</v>
      </c>
      <c r="M26" s="29">
        <v>2504163.49</v>
      </c>
      <c r="N26" s="29">
        <f t="shared" si="0"/>
        <v>94.74102430909588</v>
      </c>
      <c r="O26" s="29">
        <v>139003.51</v>
      </c>
      <c r="P26" s="29">
        <v>2904163.49</v>
      </c>
      <c r="Q26" s="68">
        <f t="shared" si="1"/>
        <v>109.87438515992369</v>
      </c>
    </row>
    <row r="27" spans="1:17" s="1" customFormat="1" ht="107.25" customHeight="1" outlineLevel="1">
      <c r="A27" s="141" t="s">
        <v>60</v>
      </c>
      <c r="B27" s="141"/>
      <c r="C27" s="141"/>
      <c r="D27" s="24"/>
      <c r="E27" s="25" t="s">
        <v>57</v>
      </c>
      <c r="F27" s="142" t="s">
        <v>58</v>
      </c>
      <c r="G27" s="142"/>
      <c r="H27" s="142"/>
      <c r="I27" s="142"/>
      <c r="J27" s="26" t="s">
        <v>61</v>
      </c>
      <c r="K27" s="71" t="s">
        <v>49</v>
      </c>
      <c r="L27" s="28" t="s">
        <v>45</v>
      </c>
      <c r="M27" s="29">
        <v>44852.49</v>
      </c>
      <c r="N27" s="29"/>
      <c r="O27" s="28" t="s">
        <v>45</v>
      </c>
      <c r="P27" s="29">
        <v>44852.49</v>
      </c>
      <c r="Q27" s="68"/>
    </row>
    <row r="28" spans="1:17" s="1" customFormat="1" ht="138" customHeight="1" outlineLevel="1">
      <c r="A28" s="141" t="s">
        <v>62</v>
      </c>
      <c r="B28" s="141"/>
      <c r="C28" s="141"/>
      <c r="D28" s="24"/>
      <c r="E28" s="25" t="s">
        <v>57</v>
      </c>
      <c r="F28" s="142" t="s">
        <v>58</v>
      </c>
      <c r="G28" s="142"/>
      <c r="H28" s="142"/>
      <c r="I28" s="142"/>
      <c r="J28" s="26" t="s">
        <v>63</v>
      </c>
      <c r="K28" s="71" t="s">
        <v>49</v>
      </c>
      <c r="L28" s="28" t="s">
        <v>45</v>
      </c>
      <c r="M28" s="29">
        <v>28994.43</v>
      </c>
      <c r="N28" s="29"/>
      <c r="O28" s="28" t="s">
        <v>45</v>
      </c>
      <c r="P28" s="29">
        <v>28994.43</v>
      </c>
      <c r="Q28" s="68"/>
    </row>
    <row r="29" spans="1:17" s="1" customFormat="1" ht="183" customHeight="1" outlineLevel="1">
      <c r="A29" s="141" t="s">
        <v>64</v>
      </c>
      <c r="B29" s="141"/>
      <c r="C29" s="141"/>
      <c r="D29" s="24"/>
      <c r="E29" s="25" t="s">
        <v>57</v>
      </c>
      <c r="F29" s="142" t="s">
        <v>65</v>
      </c>
      <c r="G29" s="142"/>
      <c r="H29" s="142"/>
      <c r="I29" s="142"/>
      <c r="J29" s="26" t="s">
        <v>59</v>
      </c>
      <c r="K29" s="71" t="s">
        <v>49</v>
      </c>
      <c r="L29" s="29">
        <v>8200</v>
      </c>
      <c r="M29" s="29">
        <v>-11253.37</v>
      </c>
      <c r="N29" s="29">
        <f t="shared" si="0"/>
        <v>-137.23621951219513</v>
      </c>
      <c r="O29" s="29">
        <v>19453.37</v>
      </c>
      <c r="P29" s="29">
        <v>-11253.37</v>
      </c>
      <c r="Q29" s="68">
        <f t="shared" si="1"/>
        <v>-137.23621951219513</v>
      </c>
    </row>
    <row r="30" spans="1:17" s="1" customFormat="1" ht="94.5" customHeight="1" outlineLevel="1">
      <c r="A30" s="141" t="s">
        <v>66</v>
      </c>
      <c r="B30" s="141"/>
      <c r="C30" s="141"/>
      <c r="D30" s="24"/>
      <c r="E30" s="25" t="s">
        <v>57</v>
      </c>
      <c r="F30" s="142" t="s">
        <v>67</v>
      </c>
      <c r="G30" s="142"/>
      <c r="H30" s="142"/>
      <c r="I30" s="142"/>
      <c r="J30" s="26" t="s">
        <v>59</v>
      </c>
      <c r="K30" s="71" t="s">
        <v>49</v>
      </c>
      <c r="L30" s="28" t="s">
        <v>45</v>
      </c>
      <c r="M30" s="29">
        <v>26349.5</v>
      </c>
      <c r="N30" s="29"/>
      <c r="O30" s="28" t="s">
        <v>45</v>
      </c>
      <c r="P30" s="29">
        <v>26349.5</v>
      </c>
      <c r="Q30" s="68"/>
    </row>
    <row r="31" spans="1:17" s="1" customFormat="1" ht="72.75" customHeight="1" outlineLevel="1">
      <c r="A31" s="141" t="s">
        <v>68</v>
      </c>
      <c r="B31" s="141"/>
      <c r="C31" s="141"/>
      <c r="D31" s="24"/>
      <c r="E31" s="25" t="s">
        <v>57</v>
      </c>
      <c r="F31" s="142" t="s">
        <v>67</v>
      </c>
      <c r="G31" s="142"/>
      <c r="H31" s="142"/>
      <c r="I31" s="142"/>
      <c r="J31" s="26" t="s">
        <v>61</v>
      </c>
      <c r="K31" s="71" t="s">
        <v>49</v>
      </c>
      <c r="L31" s="28" t="s">
        <v>45</v>
      </c>
      <c r="M31" s="30">
        <v>48.43</v>
      </c>
      <c r="N31" s="29"/>
      <c r="O31" s="28" t="s">
        <v>45</v>
      </c>
      <c r="P31" s="30">
        <v>48.43</v>
      </c>
      <c r="Q31" s="68"/>
    </row>
    <row r="32" spans="1:17" s="1" customFormat="1" ht="60" customHeight="1" outlineLevel="1">
      <c r="A32" s="141" t="s">
        <v>69</v>
      </c>
      <c r="B32" s="141"/>
      <c r="C32" s="141"/>
      <c r="D32" s="24"/>
      <c r="E32" s="25" t="s">
        <v>57</v>
      </c>
      <c r="F32" s="142" t="s">
        <v>70</v>
      </c>
      <c r="G32" s="142"/>
      <c r="H32" s="142"/>
      <c r="I32" s="142"/>
      <c r="J32" s="26" t="s">
        <v>59</v>
      </c>
      <c r="K32" s="71" t="s">
        <v>49</v>
      </c>
      <c r="L32" s="28" t="s">
        <v>45</v>
      </c>
      <c r="M32" s="29">
        <v>33272</v>
      </c>
      <c r="N32" s="29"/>
      <c r="O32" s="28" t="s">
        <v>45</v>
      </c>
      <c r="P32" s="29">
        <v>33272</v>
      </c>
      <c r="Q32" s="68"/>
    </row>
    <row r="33" spans="1:17" s="1" customFormat="1" ht="30.75" customHeight="1" outlineLevel="1">
      <c r="A33" s="141" t="s">
        <v>71</v>
      </c>
      <c r="B33" s="141"/>
      <c r="C33" s="141"/>
      <c r="D33" s="24"/>
      <c r="E33" s="25" t="s">
        <v>57</v>
      </c>
      <c r="F33" s="142" t="s">
        <v>70</v>
      </c>
      <c r="G33" s="142"/>
      <c r="H33" s="142"/>
      <c r="I33" s="142"/>
      <c r="J33" s="26" t="s">
        <v>61</v>
      </c>
      <c r="K33" s="71" t="s">
        <v>49</v>
      </c>
      <c r="L33" s="28" t="s">
        <v>45</v>
      </c>
      <c r="M33" s="30">
        <v>0.17</v>
      </c>
      <c r="N33" s="29"/>
      <c r="O33" s="28" t="s">
        <v>45</v>
      </c>
      <c r="P33" s="30">
        <v>0.17</v>
      </c>
      <c r="Q33" s="68"/>
    </row>
    <row r="34" spans="1:17" s="1" customFormat="1" ht="105" customHeight="1" outlineLevel="1">
      <c r="A34" s="141" t="s">
        <v>72</v>
      </c>
      <c r="B34" s="141"/>
      <c r="C34" s="141"/>
      <c r="D34" s="24"/>
      <c r="E34" s="25" t="s">
        <v>57</v>
      </c>
      <c r="F34" s="142" t="s">
        <v>73</v>
      </c>
      <c r="G34" s="142"/>
      <c r="H34" s="142"/>
      <c r="I34" s="142"/>
      <c r="J34" s="26" t="s">
        <v>59</v>
      </c>
      <c r="K34" s="71" t="s">
        <v>49</v>
      </c>
      <c r="L34" s="29">
        <v>480000</v>
      </c>
      <c r="M34" s="29">
        <v>249117.65</v>
      </c>
      <c r="N34" s="29">
        <f t="shared" si="0"/>
        <v>51.89951041666666</v>
      </c>
      <c r="O34" s="29">
        <v>230882.35</v>
      </c>
      <c r="P34" s="29">
        <v>468852.68</v>
      </c>
      <c r="Q34" s="68">
        <f t="shared" si="1"/>
        <v>97.67764166666667</v>
      </c>
    </row>
    <row r="35" spans="1:17" s="1" customFormat="1" ht="74.25" customHeight="1" outlineLevel="1">
      <c r="A35" s="141" t="s">
        <v>74</v>
      </c>
      <c r="B35" s="141"/>
      <c r="C35" s="141"/>
      <c r="D35" s="24"/>
      <c r="E35" s="25" t="s">
        <v>57</v>
      </c>
      <c r="F35" s="142" t="s">
        <v>73</v>
      </c>
      <c r="G35" s="142"/>
      <c r="H35" s="142"/>
      <c r="I35" s="142"/>
      <c r="J35" s="26" t="s">
        <v>61</v>
      </c>
      <c r="K35" s="71" t="s">
        <v>49</v>
      </c>
      <c r="L35" s="28" t="s">
        <v>45</v>
      </c>
      <c r="M35" s="29">
        <v>11147.32</v>
      </c>
      <c r="N35" s="29"/>
      <c r="O35" s="28" t="s">
        <v>45</v>
      </c>
      <c r="P35" s="29">
        <v>11147.32</v>
      </c>
      <c r="Q35" s="68"/>
    </row>
    <row r="36" spans="1:17" s="1" customFormat="1" ht="84.75" customHeight="1" outlineLevel="1">
      <c r="A36" s="141" t="s">
        <v>75</v>
      </c>
      <c r="B36" s="141"/>
      <c r="C36" s="141"/>
      <c r="D36" s="24"/>
      <c r="E36" s="25" t="s">
        <v>57</v>
      </c>
      <c r="F36" s="142" t="s">
        <v>76</v>
      </c>
      <c r="G36" s="142"/>
      <c r="H36" s="142"/>
      <c r="I36" s="142"/>
      <c r="J36" s="26" t="s">
        <v>59</v>
      </c>
      <c r="K36" s="71" t="s">
        <v>49</v>
      </c>
      <c r="L36" s="29">
        <v>20000</v>
      </c>
      <c r="M36" s="29">
        <v>19368</v>
      </c>
      <c r="N36" s="29">
        <f t="shared" si="0"/>
        <v>96.84</v>
      </c>
      <c r="O36" s="30">
        <v>632</v>
      </c>
      <c r="P36" s="29">
        <f>L36</f>
        <v>20000</v>
      </c>
      <c r="Q36" s="68">
        <f t="shared" si="1"/>
        <v>100</v>
      </c>
    </row>
    <row r="37" spans="1:17" s="1" customFormat="1" ht="86.25" customHeight="1" outlineLevel="1">
      <c r="A37" s="141" t="s">
        <v>77</v>
      </c>
      <c r="B37" s="141"/>
      <c r="C37" s="141"/>
      <c r="D37" s="24"/>
      <c r="E37" s="25" t="s">
        <v>57</v>
      </c>
      <c r="F37" s="142" t="s">
        <v>78</v>
      </c>
      <c r="G37" s="142"/>
      <c r="H37" s="142"/>
      <c r="I37" s="142"/>
      <c r="J37" s="26" t="s">
        <v>59</v>
      </c>
      <c r="K37" s="71" t="s">
        <v>49</v>
      </c>
      <c r="L37" s="29">
        <v>110000</v>
      </c>
      <c r="M37" s="29">
        <v>45148.48</v>
      </c>
      <c r="N37" s="29">
        <f t="shared" si="0"/>
        <v>41.04407272727273</v>
      </c>
      <c r="O37" s="29">
        <v>64851.52</v>
      </c>
      <c r="P37" s="29">
        <f>L37-P38</f>
        <v>104127.27</v>
      </c>
      <c r="Q37" s="68">
        <f t="shared" si="1"/>
        <v>94.66115454545455</v>
      </c>
    </row>
    <row r="38" spans="1:17" s="1" customFormat="1" ht="65.25" customHeight="1" outlineLevel="1">
      <c r="A38" s="141" t="s">
        <v>79</v>
      </c>
      <c r="B38" s="141"/>
      <c r="C38" s="141"/>
      <c r="D38" s="24"/>
      <c r="E38" s="25" t="s">
        <v>57</v>
      </c>
      <c r="F38" s="142" t="s">
        <v>78</v>
      </c>
      <c r="G38" s="142"/>
      <c r="H38" s="142"/>
      <c r="I38" s="142"/>
      <c r="J38" s="26" t="s">
        <v>61</v>
      </c>
      <c r="K38" s="71" t="s">
        <v>49</v>
      </c>
      <c r="L38" s="28" t="s">
        <v>45</v>
      </c>
      <c r="M38" s="29">
        <v>5872.73</v>
      </c>
      <c r="N38" s="29"/>
      <c r="O38" s="28" t="s">
        <v>45</v>
      </c>
      <c r="P38" s="29">
        <v>5872.73</v>
      </c>
      <c r="Q38" s="68"/>
    </row>
    <row r="39" spans="1:17" s="1" customFormat="1" ht="138" customHeight="1" outlineLevel="1">
      <c r="A39" s="141" t="s">
        <v>80</v>
      </c>
      <c r="B39" s="141"/>
      <c r="C39" s="141"/>
      <c r="D39" s="24"/>
      <c r="E39" s="25" t="s">
        <v>16</v>
      </c>
      <c r="F39" s="142" t="s">
        <v>81</v>
      </c>
      <c r="G39" s="142"/>
      <c r="H39" s="142"/>
      <c r="I39" s="142"/>
      <c r="J39" s="26" t="s">
        <v>59</v>
      </c>
      <c r="K39" s="71" t="s">
        <v>49</v>
      </c>
      <c r="L39" s="29">
        <v>131420</v>
      </c>
      <c r="M39" s="29">
        <v>78900</v>
      </c>
      <c r="N39" s="29">
        <f t="shared" si="0"/>
        <v>60.036524121138335</v>
      </c>
      <c r="O39" s="29">
        <v>52520</v>
      </c>
      <c r="P39" s="29">
        <v>87700</v>
      </c>
      <c r="Q39" s="68">
        <f t="shared" si="1"/>
        <v>66.73261299649977</v>
      </c>
    </row>
    <row r="40" spans="1:17" s="1" customFormat="1" ht="108.75" customHeight="1" outlineLevel="1">
      <c r="A40" s="141" t="s">
        <v>40</v>
      </c>
      <c r="B40" s="141"/>
      <c r="C40" s="141"/>
      <c r="D40" s="24"/>
      <c r="E40" s="25" t="s">
        <v>16</v>
      </c>
      <c r="F40" s="142" t="s">
        <v>42</v>
      </c>
      <c r="G40" s="142"/>
      <c r="H40" s="142"/>
      <c r="I40" s="142"/>
      <c r="J40" s="26" t="s">
        <v>43</v>
      </c>
      <c r="K40" s="71" t="s">
        <v>44</v>
      </c>
      <c r="L40" s="29">
        <v>1043018</v>
      </c>
      <c r="M40" s="29">
        <v>561137.42</v>
      </c>
      <c r="N40" s="29">
        <f t="shared" si="0"/>
        <v>53.79939943510084</v>
      </c>
      <c r="O40" s="29">
        <v>481880.58</v>
      </c>
      <c r="P40" s="29">
        <f>664587.69-P21</f>
        <v>659819.48</v>
      </c>
      <c r="Q40" s="68">
        <f t="shared" si="1"/>
        <v>63.260603364467336</v>
      </c>
    </row>
    <row r="41" spans="1:17" s="1" customFormat="1" ht="98.25" customHeight="1" outlineLevel="1">
      <c r="A41" s="141" t="s">
        <v>82</v>
      </c>
      <c r="B41" s="141"/>
      <c r="C41" s="141"/>
      <c r="D41" s="24"/>
      <c r="E41" s="25" t="s">
        <v>16</v>
      </c>
      <c r="F41" s="142" t="s">
        <v>83</v>
      </c>
      <c r="G41" s="142"/>
      <c r="H41" s="142"/>
      <c r="I41" s="142"/>
      <c r="J41" s="26" t="s">
        <v>43</v>
      </c>
      <c r="K41" s="71" t="s">
        <v>44</v>
      </c>
      <c r="L41" s="29">
        <v>802741</v>
      </c>
      <c r="M41" s="29">
        <v>655769.58</v>
      </c>
      <c r="N41" s="29">
        <f t="shared" si="0"/>
        <v>81.69130267421248</v>
      </c>
      <c r="O41" s="29">
        <v>146971.42</v>
      </c>
      <c r="P41" s="29">
        <f>L41</f>
        <v>802741</v>
      </c>
      <c r="Q41" s="68">
        <f t="shared" si="1"/>
        <v>100</v>
      </c>
    </row>
    <row r="42" spans="1:17" s="1" customFormat="1" ht="129" customHeight="1" outlineLevel="1">
      <c r="A42" s="141" t="s">
        <v>84</v>
      </c>
      <c r="B42" s="141"/>
      <c r="C42" s="141"/>
      <c r="D42" s="24"/>
      <c r="E42" s="25" t="s">
        <v>16</v>
      </c>
      <c r="F42" s="142" t="s">
        <v>85</v>
      </c>
      <c r="G42" s="142"/>
      <c r="H42" s="142"/>
      <c r="I42" s="142"/>
      <c r="J42" s="26" t="s">
        <v>43</v>
      </c>
      <c r="K42" s="71" t="s">
        <v>86</v>
      </c>
      <c r="L42" s="28" t="s">
        <v>45</v>
      </c>
      <c r="M42" s="29">
        <v>808333.33</v>
      </c>
      <c r="N42" s="29"/>
      <c r="O42" s="28" t="s">
        <v>45</v>
      </c>
      <c r="P42" s="29">
        <v>808333.33</v>
      </c>
      <c r="Q42" s="68"/>
    </row>
    <row r="43" spans="1:17" s="1" customFormat="1" ht="57.75" customHeight="1" outlineLevel="1">
      <c r="A43" s="141" t="s">
        <v>87</v>
      </c>
      <c r="B43" s="141"/>
      <c r="C43" s="141"/>
      <c r="D43" s="24"/>
      <c r="E43" s="25" t="s">
        <v>16</v>
      </c>
      <c r="F43" s="142" t="s">
        <v>88</v>
      </c>
      <c r="G43" s="142"/>
      <c r="H43" s="142"/>
      <c r="I43" s="142"/>
      <c r="J43" s="26" t="s">
        <v>43</v>
      </c>
      <c r="K43" s="71" t="s">
        <v>89</v>
      </c>
      <c r="L43" s="29">
        <v>10000</v>
      </c>
      <c r="M43" s="29">
        <v>35010.45</v>
      </c>
      <c r="N43" s="29">
        <f t="shared" si="0"/>
        <v>350.1045</v>
      </c>
      <c r="O43" s="28" t="s">
        <v>45</v>
      </c>
      <c r="P43" s="29">
        <v>35010.45</v>
      </c>
      <c r="Q43" s="68">
        <f t="shared" si="1"/>
        <v>350.1045</v>
      </c>
    </row>
    <row r="44" spans="1:17" s="1" customFormat="1" ht="32.25" customHeight="1" outlineLevel="1">
      <c r="A44" s="141" t="s">
        <v>90</v>
      </c>
      <c r="B44" s="141"/>
      <c r="C44" s="141"/>
      <c r="D44" s="24"/>
      <c r="E44" s="25" t="s">
        <v>16</v>
      </c>
      <c r="F44" s="142" t="s">
        <v>91</v>
      </c>
      <c r="G44" s="142"/>
      <c r="H44" s="142"/>
      <c r="I44" s="142"/>
      <c r="J44" s="26" t="s">
        <v>43</v>
      </c>
      <c r="K44" s="71" t="s">
        <v>92</v>
      </c>
      <c r="L44" s="29">
        <v>8489.28</v>
      </c>
      <c r="M44" s="29">
        <v>8489.28</v>
      </c>
      <c r="N44" s="29">
        <f t="shared" si="0"/>
        <v>100</v>
      </c>
      <c r="O44" s="28" t="s">
        <v>45</v>
      </c>
      <c r="P44" s="29">
        <v>8489.28</v>
      </c>
      <c r="Q44" s="68">
        <f t="shared" si="1"/>
        <v>100</v>
      </c>
    </row>
    <row r="45" spans="1:17" s="1" customFormat="1" ht="39.75" customHeight="1" outlineLevel="1">
      <c r="A45" s="141" t="s">
        <v>93</v>
      </c>
      <c r="B45" s="141"/>
      <c r="C45" s="141"/>
      <c r="D45" s="24"/>
      <c r="E45" s="25" t="s">
        <v>16</v>
      </c>
      <c r="F45" s="142" t="s">
        <v>94</v>
      </c>
      <c r="G45" s="142"/>
      <c r="H45" s="142"/>
      <c r="I45" s="142"/>
      <c r="J45" s="26" t="s">
        <v>43</v>
      </c>
      <c r="K45" s="71" t="s">
        <v>92</v>
      </c>
      <c r="L45" s="29">
        <v>8116300</v>
      </c>
      <c r="M45" s="29">
        <v>6583318</v>
      </c>
      <c r="N45" s="29">
        <f t="shared" si="0"/>
        <v>81.1123048679817</v>
      </c>
      <c r="O45" s="29">
        <v>1532982</v>
      </c>
      <c r="P45" s="29">
        <f>L45</f>
        <v>8116300</v>
      </c>
      <c r="Q45" s="68">
        <f t="shared" si="1"/>
        <v>100</v>
      </c>
    </row>
    <row r="46" spans="1:17" s="1" customFormat="1" ht="162" customHeight="1" outlineLevel="1">
      <c r="A46" s="141" t="s">
        <v>223</v>
      </c>
      <c r="B46" s="141"/>
      <c r="C46" s="141"/>
      <c r="D46" s="24"/>
      <c r="E46" s="25" t="s">
        <v>16</v>
      </c>
      <c r="F46" s="142" t="s">
        <v>95</v>
      </c>
      <c r="G46" s="142"/>
      <c r="H46" s="142"/>
      <c r="I46" s="142"/>
      <c r="J46" s="26" t="s">
        <v>96</v>
      </c>
      <c r="K46" s="71" t="s">
        <v>92</v>
      </c>
      <c r="L46" s="29">
        <v>18181</v>
      </c>
      <c r="M46" s="29">
        <v>18181</v>
      </c>
      <c r="N46" s="29">
        <f t="shared" si="0"/>
        <v>100</v>
      </c>
      <c r="O46" s="28" t="s">
        <v>45</v>
      </c>
      <c r="P46" s="29">
        <f>L46</f>
        <v>18181</v>
      </c>
      <c r="Q46" s="68">
        <f t="shared" si="1"/>
        <v>100</v>
      </c>
    </row>
    <row r="47" spans="1:17" s="1" customFormat="1" ht="50.25" customHeight="1" outlineLevel="1">
      <c r="A47" s="141" t="s">
        <v>222</v>
      </c>
      <c r="B47" s="141"/>
      <c r="C47" s="141"/>
      <c r="D47" s="24"/>
      <c r="E47" s="25" t="s">
        <v>16</v>
      </c>
      <c r="F47" s="142" t="s">
        <v>97</v>
      </c>
      <c r="G47" s="142"/>
      <c r="H47" s="142"/>
      <c r="I47" s="142"/>
      <c r="J47" s="26" t="s">
        <v>98</v>
      </c>
      <c r="K47" s="71" t="s">
        <v>92</v>
      </c>
      <c r="L47" s="29">
        <v>17200</v>
      </c>
      <c r="M47" s="29">
        <v>12750</v>
      </c>
      <c r="N47" s="29">
        <f t="shared" si="0"/>
        <v>74.12790697674419</v>
      </c>
      <c r="O47" s="29">
        <v>4450</v>
      </c>
      <c r="P47" s="29">
        <f>L47</f>
        <v>17200</v>
      </c>
      <c r="Q47" s="68">
        <f t="shared" si="1"/>
        <v>100</v>
      </c>
    </row>
    <row r="48" spans="1:17" s="1" customFormat="1" ht="60.75" customHeight="1" outlineLevel="1">
      <c r="A48" s="141" t="s">
        <v>99</v>
      </c>
      <c r="B48" s="141"/>
      <c r="C48" s="141"/>
      <c r="D48" s="24"/>
      <c r="E48" s="25" t="s">
        <v>16</v>
      </c>
      <c r="F48" s="142" t="s">
        <v>100</v>
      </c>
      <c r="G48" s="142"/>
      <c r="H48" s="142"/>
      <c r="I48" s="142"/>
      <c r="J48" s="26" t="s">
        <v>43</v>
      </c>
      <c r="K48" s="71" t="s">
        <v>92</v>
      </c>
      <c r="L48" s="29">
        <v>320600</v>
      </c>
      <c r="M48" s="29">
        <v>263449</v>
      </c>
      <c r="N48" s="29">
        <f t="shared" si="0"/>
        <v>82.17373674360574</v>
      </c>
      <c r="O48" s="29">
        <v>57151</v>
      </c>
      <c r="P48" s="29">
        <f>L48</f>
        <v>320600</v>
      </c>
      <c r="Q48" s="68">
        <f t="shared" si="1"/>
        <v>100</v>
      </c>
    </row>
    <row r="49" spans="1:17" s="1" customFormat="1" ht="39.75" customHeight="1" outlineLevel="1" thickBot="1">
      <c r="A49" s="141" t="s">
        <v>101</v>
      </c>
      <c r="B49" s="141"/>
      <c r="C49" s="141"/>
      <c r="D49" s="24"/>
      <c r="E49" s="25" t="s">
        <v>16</v>
      </c>
      <c r="F49" s="142" t="s">
        <v>102</v>
      </c>
      <c r="G49" s="142"/>
      <c r="H49" s="142"/>
      <c r="I49" s="142"/>
      <c r="J49" s="26" t="s">
        <v>43</v>
      </c>
      <c r="K49" s="71" t="s">
        <v>92</v>
      </c>
      <c r="L49" s="29">
        <v>7686909.57</v>
      </c>
      <c r="M49" s="29">
        <v>6648976.57</v>
      </c>
      <c r="N49" s="29">
        <f t="shared" si="0"/>
        <v>86.49739546760402</v>
      </c>
      <c r="O49" s="29">
        <v>1037933</v>
      </c>
      <c r="P49" s="29">
        <f>L49</f>
        <v>7686909.57</v>
      </c>
      <c r="Q49" s="68">
        <f t="shared" si="1"/>
        <v>100</v>
      </c>
    </row>
    <row r="50" spans="1:17" ht="0.75" customHeight="1">
      <c r="A50" s="149" t="s">
        <v>5</v>
      </c>
      <c r="B50" s="149"/>
      <c r="C50" s="149"/>
      <c r="D50" s="31"/>
      <c r="E50" s="150"/>
      <c r="F50" s="150"/>
      <c r="G50" s="150"/>
      <c r="H50" s="150"/>
      <c r="I50" s="150"/>
      <c r="J50" s="150"/>
      <c r="K50" s="31"/>
      <c r="L50" s="74"/>
      <c r="M50" s="74"/>
      <c r="N50" s="74"/>
      <c r="O50" s="75">
        <f>SUM(O24:O49)</f>
        <v>3805733.85</v>
      </c>
      <c r="P50" s="75">
        <f>SUM(P21:P49)</f>
        <v>22501115.12</v>
      </c>
      <c r="Q50" s="75"/>
    </row>
    <row r="51" spans="1:17" ht="24" customHeight="1">
      <c r="A51" s="125" t="s">
        <v>103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</row>
    <row r="52" spans="1:17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1.25" customHeight="1">
      <c r="A53" s="126" t="s">
        <v>27</v>
      </c>
      <c r="B53" s="126"/>
      <c r="C53" s="126"/>
      <c r="D53" s="130" t="s">
        <v>28</v>
      </c>
      <c r="E53" s="132" t="s">
        <v>104</v>
      </c>
      <c r="F53" s="132"/>
      <c r="G53" s="132"/>
      <c r="H53" s="132"/>
      <c r="I53" s="132"/>
      <c r="J53" s="132"/>
      <c r="K53" s="132"/>
      <c r="L53" s="130" t="s">
        <v>30</v>
      </c>
      <c r="M53" s="147" t="s">
        <v>226</v>
      </c>
      <c r="N53" s="148" t="s">
        <v>227</v>
      </c>
      <c r="O53" s="148" t="s">
        <v>228</v>
      </c>
      <c r="P53" s="148" t="s">
        <v>229</v>
      </c>
      <c r="Q53" s="148" t="s">
        <v>230</v>
      </c>
    </row>
    <row r="54" spans="1:17" ht="32.25" customHeight="1">
      <c r="A54" s="127"/>
      <c r="B54" s="128"/>
      <c r="C54" s="129"/>
      <c r="D54" s="131"/>
      <c r="E54" s="133"/>
      <c r="F54" s="134"/>
      <c r="G54" s="134"/>
      <c r="H54" s="134"/>
      <c r="I54" s="134"/>
      <c r="J54" s="134"/>
      <c r="K54" s="134"/>
      <c r="L54" s="131"/>
      <c r="M54" s="147"/>
      <c r="N54" s="148"/>
      <c r="O54" s="148"/>
      <c r="P54" s="148"/>
      <c r="Q54" s="148"/>
    </row>
    <row r="55" spans="1:17" ht="11.25" customHeight="1" thickBot="1">
      <c r="A55" s="143">
        <v>1</v>
      </c>
      <c r="B55" s="143"/>
      <c r="C55" s="143"/>
      <c r="D55" s="15">
        <v>2</v>
      </c>
      <c r="E55" s="120">
        <v>3</v>
      </c>
      <c r="F55" s="120"/>
      <c r="G55" s="120"/>
      <c r="H55" s="120"/>
      <c r="I55" s="120"/>
      <c r="J55" s="120"/>
      <c r="K55" s="120"/>
      <c r="L55" s="15">
        <v>4</v>
      </c>
      <c r="M55" s="15">
        <v>5</v>
      </c>
      <c r="N55" s="92">
        <v>6</v>
      </c>
      <c r="O55" s="15">
        <v>7</v>
      </c>
      <c r="P55" s="15">
        <v>8</v>
      </c>
      <c r="Q55" s="15">
        <v>9</v>
      </c>
    </row>
    <row r="56" spans="1:17" s="1" customFormat="1" ht="12" customHeight="1">
      <c r="A56" s="144" t="s">
        <v>105</v>
      </c>
      <c r="B56" s="144"/>
      <c r="C56" s="144"/>
      <c r="D56" s="32">
        <v>200</v>
      </c>
      <c r="E56" s="122" t="s">
        <v>38</v>
      </c>
      <c r="F56" s="122"/>
      <c r="G56" s="122"/>
      <c r="H56" s="122"/>
      <c r="I56" s="122"/>
      <c r="J56" s="122"/>
      <c r="K56" s="122"/>
      <c r="L56" s="17">
        <v>21884853.98</v>
      </c>
      <c r="M56" s="17">
        <v>17162922.74</v>
      </c>
      <c r="N56" s="78">
        <f>M56/L56*100</f>
        <v>78.42374802082183</v>
      </c>
      <c r="O56" s="72">
        <v>4721931.24</v>
      </c>
      <c r="P56" s="72">
        <f>L56</f>
        <v>21884853.98</v>
      </c>
      <c r="Q56" s="72">
        <f>P56/L56*100</f>
        <v>100</v>
      </c>
    </row>
    <row r="57" spans="1:17" ht="11.25" customHeight="1">
      <c r="A57" s="145" t="s">
        <v>39</v>
      </c>
      <c r="B57" s="145"/>
      <c r="C57" s="145"/>
      <c r="D57" s="33"/>
      <c r="E57" s="20"/>
      <c r="F57" s="21"/>
      <c r="G57" s="146"/>
      <c r="H57" s="146"/>
      <c r="I57" s="146"/>
      <c r="J57" s="146"/>
      <c r="K57" s="22"/>
      <c r="L57" s="23"/>
      <c r="M57" s="20"/>
      <c r="N57" s="81"/>
      <c r="O57" s="82"/>
      <c r="P57" s="29"/>
      <c r="Q57" s="29"/>
    </row>
    <row r="58" spans="1:17" s="1" customFormat="1" ht="21.75" customHeight="1" outlineLevel="1">
      <c r="A58" s="141" t="s">
        <v>106</v>
      </c>
      <c r="B58" s="141"/>
      <c r="C58" s="141"/>
      <c r="D58" s="24"/>
      <c r="E58" s="25" t="s">
        <v>16</v>
      </c>
      <c r="F58" s="26" t="s">
        <v>107</v>
      </c>
      <c r="G58" s="142" t="s">
        <v>108</v>
      </c>
      <c r="H58" s="142"/>
      <c r="I58" s="142" t="s">
        <v>109</v>
      </c>
      <c r="J58" s="142"/>
      <c r="K58" s="27" t="s">
        <v>110</v>
      </c>
      <c r="L58" s="29">
        <v>560064</v>
      </c>
      <c r="M58" s="79">
        <v>473657.14</v>
      </c>
      <c r="N58" s="81">
        <f aca="true" t="shared" si="2" ref="N58:N114">M58/L58*100</f>
        <v>84.57196677522569</v>
      </c>
      <c r="O58" s="29">
        <v>86406.86</v>
      </c>
      <c r="P58" s="29">
        <f aca="true" t="shared" si="3" ref="P58:P114">L58</f>
        <v>560064</v>
      </c>
      <c r="Q58" s="29">
        <f aca="true" t="shared" si="4" ref="Q58:Q114">P58/L58*100</f>
        <v>100</v>
      </c>
    </row>
    <row r="59" spans="1:17" s="1" customFormat="1" ht="42.75" customHeight="1" outlineLevel="1">
      <c r="A59" s="141" t="s">
        <v>111</v>
      </c>
      <c r="B59" s="141"/>
      <c r="C59" s="141"/>
      <c r="D59" s="24"/>
      <c r="E59" s="25" t="s">
        <v>16</v>
      </c>
      <c r="F59" s="26" t="s">
        <v>107</v>
      </c>
      <c r="G59" s="142" t="s">
        <v>108</v>
      </c>
      <c r="H59" s="142"/>
      <c r="I59" s="142" t="s">
        <v>109</v>
      </c>
      <c r="J59" s="142"/>
      <c r="K59" s="27" t="s">
        <v>112</v>
      </c>
      <c r="L59" s="29">
        <v>2000</v>
      </c>
      <c r="M59" s="80" t="s">
        <v>45</v>
      </c>
      <c r="N59" s="81"/>
      <c r="O59" s="29">
        <v>2000</v>
      </c>
      <c r="P59" s="29">
        <f t="shared" si="3"/>
        <v>2000</v>
      </c>
      <c r="Q59" s="29">
        <f t="shared" si="4"/>
        <v>100</v>
      </c>
    </row>
    <row r="60" spans="1:17" s="1" customFormat="1" ht="63.75" customHeight="1" outlineLevel="1">
      <c r="A60" s="141" t="s">
        <v>113</v>
      </c>
      <c r="B60" s="141"/>
      <c r="C60" s="141"/>
      <c r="D60" s="24"/>
      <c r="E60" s="25" t="s">
        <v>16</v>
      </c>
      <c r="F60" s="26" t="s">
        <v>107</v>
      </c>
      <c r="G60" s="142" t="s">
        <v>108</v>
      </c>
      <c r="H60" s="142"/>
      <c r="I60" s="142" t="s">
        <v>109</v>
      </c>
      <c r="J60" s="142"/>
      <c r="K60" s="27" t="s">
        <v>114</v>
      </c>
      <c r="L60" s="29">
        <v>169140</v>
      </c>
      <c r="M60" s="79">
        <v>127192.91</v>
      </c>
      <c r="N60" s="81">
        <f t="shared" si="2"/>
        <v>75.19978124630484</v>
      </c>
      <c r="O60" s="29">
        <v>41947.09</v>
      </c>
      <c r="P60" s="29">
        <f t="shared" si="3"/>
        <v>169140</v>
      </c>
      <c r="Q60" s="29">
        <f t="shared" si="4"/>
        <v>100</v>
      </c>
    </row>
    <row r="61" spans="1:17" s="1" customFormat="1" ht="21.75" customHeight="1" outlineLevel="1">
      <c r="A61" s="141" t="s">
        <v>106</v>
      </c>
      <c r="B61" s="141"/>
      <c r="C61" s="141"/>
      <c r="D61" s="24"/>
      <c r="E61" s="25" t="s">
        <v>16</v>
      </c>
      <c r="F61" s="26" t="s">
        <v>107</v>
      </c>
      <c r="G61" s="142" t="s">
        <v>115</v>
      </c>
      <c r="H61" s="142"/>
      <c r="I61" s="142" t="s">
        <v>116</v>
      </c>
      <c r="J61" s="142"/>
      <c r="K61" s="27" t="s">
        <v>110</v>
      </c>
      <c r="L61" s="29">
        <v>6019</v>
      </c>
      <c r="M61" s="80" t="s">
        <v>45</v>
      </c>
      <c r="N61" s="81"/>
      <c r="O61" s="29">
        <v>6019</v>
      </c>
      <c r="P61" s="29">
        <f t="shared" si="3"/>
        <v>6019</v>
      </c>
      <c r="Q61" s="29">
        <f t="shared" si="4"/>
        <v>100</v>
      </c>
    </row>
    <row r="62" spans="1:17" s="1" customFormat="1" ht="63.75" customHeight="1" outlineLevel="1">
      <c r="A62" s="141" t="s">
        <v>113</v>
      </c>
      <c r="B62" s="141"/>
      <c r="C62" s="141"/>
      <c r="D62" s="24"/>
      <c r="E62" s="25" t="s">
        <v>16</v>
      </c>
      <c r="F62" s="26" t="s">
        <v>107</v>
      </c>
      <c r="G62" s="142" t="s">
        <v>115</v>
      </c>
      <c r="H62" s="142"/>
      <c r="I62" s="142" t="s">
        <v>116</v>
      </c>
      <c r="J62" s="142"/>
      <c r="K62" s="27" t="s">
        <v>114</v>
      </c>
      <c r="L62" s="29">
        <v>1818</v>
      </c>
      <c r="M62" s="80" t="s">
        <v>45</v>
      </c>
      <c r="N62" s="81"/>
      <c r="O62" s="29">
        <v>1818</v>
      </c>
      <c r="P62" s="29">
        <f t="shared" si="3"/>
        <v>1818</v>
      </c>
      <c r="Q62" s="29">
        <f t="shared" si="4"/>
        <v>100</v>
      </c>
    </row>
    <row r="63" spans="1:17" s="1" customFormat="1" ht="21.75" customHeight="1" outlineLevel="1">
      <c r="A63" s="141" t="s">
        <v>106</v>
      </c>
      <c r="B63" s="141"/>
      <c r="C63" s="141"/>
      <c r="D63" s="24"/>
      <c r="E63" s="25" t="s">
        <v>16</v>
      </c>
      <c r="F63" s="26" t="s">
        <v>117</v>
      </c>
      <c r="G63" s="142" t="s">
        <v>108</v>
      </c>
      <c r="H63" s="142"/>
      <c r="I63" s="142" t="s">
        <v>118</v>
      </c>
      <c r="J63" s="142"/>
      <c r="K63" s="27" t="s">
        <v>110</v>
      </c>
      <c r="L63" s="29">
        <v>161481</v>
      </c>
      <c r="M63" s="79">
        <v>109659.18</v>
      </c>
      <c r="N63" s="81">
        <f t="shared" si="2"/>
        <v>67.9084102773701</v>
      </c>
      <c r="O63" s="29">
        <v>51821.82</v>
      </c>
      <c r="P63" s="29">
        <f t="shared" si="3"/>
        <v>161481</v>
      </c>
      <c r="Q63" s="29">
        <f t="shared" si="4"/>
        <v>100</v>
      </c>
    </row>
    <row r="64" spans="1:17" s="1" customFormat="1" ht="63.75" customHeight="1" outlineLevel="1">
      <c r="A64" s="141" t="s">
        <v>113</v>
      </c>
      <c r="B64" s="141"/>
      <c r="C64" s="141"/>
      <c r="D64" s="24"/>
      <c r="E64" s="25" t="s">
        <v>16</v>
      </c>
      <c r="F64" s="26" t="s">
        <v>117</v>
      </c>
      <c r="G64" s="142" t="s">
        <v>108</v>
      </c>
      <c r="H64" s="142"/>
      <c r="I64" s="142" t="s">
        <v>118</v>
      </c>
      <c r="J64" s="142"/>
      <c r="K64" s="27" t="s">
        <v>114</v>
      </c>
      <c r="L64" s="29">
        <v>48767</v>
      </c>
      <c r="M64" s="79">
        <v>32590.06</v>
      </c>
      <c r="N64" s="81">
        <f t="shared" si="2"/>
        <v>66.82810096991818</v>
      </c>
      <c r="O64" s="29">
        <v>16176.94</v>
      </c>
      <c r="P64" s="29">
        <f t="shared" si="3"/>
        <v>48767</v>
      </c>
      <c r="Q64" s="29">
        <f t="shared" si="4"/>
        <v>100</v>
      </c>
    </row>
    <row r="65" spans="1:17" s="1" customFormat="1" ht="21.75" customHeight="1" outlineLevel="1">
      <c r="A65" s="141" t="s">
        <v>106</v>
      </c>
      <c r="B65" s="141"/>
      <c r="C65" s="141"/>
      <c r="D65" s="24"/>
      <c r="E65" s="25" t="s">
        <v>16</v>
      </c>
      <c r="F65" s="26" t="s">
        <v>117</v>
      </c>
      <c r="G65" s="142" t="s">
        <v>108</v>
      </c>
      <c r="H65" s="142"/>
      <c r="I65" s="142" t="s">
        <v>119</v>
      </c>
      <c r="J65" s="142"/>
      <c r="K65" s="27" t="s">
        <v>110</v>
      </c>
      <c r="L65" s="29">
        <v>62900</v>
      </c>
      <c r="M65" s="79">
        <v>26707.23</v>
      </c>
      <c r="N65" s="81">
        <f t="shared" si="2"/>
        <v>42.45982511923688</v>
      </c>
      <c r="O65" s="29">
        <v>36192.77</v>
      </c>
      <c r="P65" s="29">
        <f>M65</f>
        <v>26707.23</v>
      </c>
      <c r="Q65" s="29">
        <f t="shared" si="4"/>
        <v>42.45982511923688</v>
      </c>
    </row>
    <row r="66" spans="1:17" s="1" customFormat="1" ht="63.75" customHeight="1" outlineLevel="1">
      <c r="A66" s="141" t="s">
        <v>113</v>
      </c>
      <c r="B66" s="141"/>
      <c r="C66" s="141"/>
      <c r="D66" s="24"/>
      <c r="E66" s="25" t="s">
        <v>16</v>
      </c>
      <c r="F66" s="26" t="s">
        <v>117</v>
      </c>
      <c r="G66" s="142" t="s">
        <v>108</v>
      </c>
      <c r="H66" s="142"/>
      <c r="I66" s="142" t="s">
        <v>119</v>
      </c>
      <c r="J66" s="142"/>
      <c r="K66" s="27" t="s">
        <v>114</v>
      </c>
      <c r="L66" s="29">
        <v>19000</v>
      </c>
      <c r="M66" s="79">
        <v>8065.62</v>
      </c>
      <c r="N66" s="81">
        <f t="shared" si="2"/>
        <v>42.450631578947366</v>
      </c>
      <c r="O66" s="29">
        <v>10934.38</v>
      </c>
      <c r="P66" s="29">
        <f>M66</f>
        <v>8065.62</v>
      </c>
      <c r="Q66" s="29">
        <f t="shared" si="4"/>
        <v>42.450631578947366</v>
      </c>
    </row>
    <row r="67" spans="1:17" s="1" customFormat="1" ht="21.75" customHeight="1" outlineLevel="1">
      <c r="A67" s="141" t="s">
        <v>106</v>
      </c>
      <c r="B67" s="141"/>
      <c r="C67" s="141"/>
      <c r="D67" s="24"/>
      <c r="E67" s="25" t="s">
        <v>16</v>
      </c>
      <c r="F67" s="26" t="s">
        <v>117</v>
      </c>
      <c r="G67" s="142" t="s">
        <v>108</v>
      </c>
      <c r="H67" s="142"/>
      <c r="I67" s="142" t="s">
        <v>120</v>
      </c>
      <c r="J67" s="142"/>
      <c r="K67" s="27" t="s">
        <v>110</v>
      </c>
      <c r="L67" s="29">
        <v>2129500</v>
      </c>
      <c r="M67" s="79">
        <v>1604342.04</v>
      </c>
      <c r="N67" s="81">
        <f t="shared" si="2"/>
        <v>75.33890772481804</v>
      </c>
      <c r="O67" s="29">
        <v>525157.96</v>
      </c>
      <c r="P67" s="29">
        <f t="shared" si="3"/>
        <v>2129500</v>
      </c>
      <c r="Q67" s="29">
        <f t="shared" si="4"/>
        <v>100</v>
      </c>
    </row>
    <row r="68" spans="1:17" s="1" customFormat="1" ht="42.75" customHeight="1" outlineLevel="1">
      <c r="A68" s="141" t="s">
        <v>111</v>
      </c>
      <c r="B68" s="141"/>
      <c r="C68" s="141"/>
      <c r="D68" s="24"/>
      <c r="E68" s="25" t="s">
        <v>16</v>
      </c>
      <c r="F68" s="26" t="s">
        <v>117</v>
      </c>
      <c r="G68" s="142" t="s">
        <v>108</v>
      </c>
      <c r="H68" s="142"/>
      <c r="I68" s="142" t="s">
        <v>120</v>
      </c>
      <c r="J68" s="142"/>
      <c r="K68" s="27" t="s">
        <v>112</v>
      </c>
      <c r="L68" s="29">
        <v>9000</v>
      </c>
      <c r="M68" s="79">
        <v>3616.2</v>
      </c>
      <c r="N68" s="81">
        <f t="shared" si="2"/>
        <v>40.18</v>
      </c>
      <c r="O68" s="29">
        <v>5383.8</v>
      </c>
      <c r="P68" s="29">
        <f t="shared" si="3"/>
        <v>9000</v>
      </c>
      <c r="Q68" s="29">
        <f t="shared" si="4"/>
        <v>100</v>
      </c>
    </row>
    <row r="69" spans="1:17" s="1" customFormat="1" ht="63.75" customHeight="1" outlineLevel="1">
      <c r="A69" s="141" t="s">
        <v>113</v>
      </c>
      <c r="B69" s="141"/>
      <c r="C69" s="141"/>
      <c r="D69" s="24"/>
      <c r="E69" s="25" t="s">
        <v>16</v>
      </c>
      <c r="F69" s="26" t="s">
        <v>117</v>
      </c>
      <c r="G69" s="142" t="s">
        <v>108</v>
      </c>
      <c r="H69" s="142"/>
      <c r="I69" s="142" t="s">
        <v>120</v>
      </c>
      <c r="J69" s="142"/>
      <c r="K69" s="27" t="s">
        <v>114</v>
      </c>
      <c r="L69" s="29">
        <v>643100</v>
      </c>
      <c r="M69" s="79">
        <v>478721.1</v>
      </c>
      <c r="N69" s="81">
        <f t="shared" si="2"/>
        <v>74.43960503809672</v>
      </c>
      <c r="O69" s="29">
        <v>164378.9</v>
      </c>
      <c r="P69" s="29">
        <f t="shared" si="3"/>
        <v>643100</v>
      </c>
      <c r="Q69" s="29">
        <f t="shared" si="4"/>
        <v>100</v>
      </c>
    </row>
    <row r="70" spans="1:17" s="1" customFormat="1" ht="11.25" customHeight="1" outlineLevel="1">
      <c r="A70" s="141" t="s">
        <v>121</v>
      </c>
      <c r="B70" s="141"/>
      <c r="C70" s="141"/>
      <c r="D70" s="24"/>
      <c r="E70" s="25" t="s">
        <v>16</v>
      </c>
      <c r="F70" s="26" t="s">
        <v>117</v>
      </c>
      <c r="G70" s="142" t="s">
        <v>108</v>
      </c>
      <c r="H70" s="142"/>
      <c r="I70" s="142" t="s">
        <v>120</v>
      </c>
      <c r="J70" s="142"/>
      <c r="K70" s="27" t="s">
        <v>122</v>
      </c>
      <c r="L70" s="29">
        <v>891366.67</v>
      </c>
      <c r="M70" s="79">
        <v>688695.86</v>
      </c>
      <c r="N70" s="81">
        <f t="shared" si="2"/>
        <v>77.26291358863575</v>
      </c>
      <c r="O70" s="29">
        <v>202670.81</v>
      </c>
      <c r="P70" s="29">
        <f>L70-3500-1500</f>
        <v>886366.67</v>
      </c>
      <c r="Q70" s="29">
        <f t="shared" si="4"/>
        <v>99.43906361228427</v>
      </c>
    </row>
    <row r="71" spans="1:17" s="1" customFormat="1" ht="42.75" customHeight="1" outlineLevel="1">
      <c r="A71" s="141" t="s">
        <v>123</v>
      </c>
      <c r="B71" s="141"/>
      <c r="C71" s="141"/>
      <c r="D71" s="24"/>
      <c r="E71" s="25" t="s">
        <v>16</v>
      </c>
      <c r="F71" s="26" t="s">
        <v>117</v>
      </c>
      <c r="G71" s="142" t="s">
        <v>108</v>
      </c>
      <c r="H71" s="142"/>
      <c r="I71" s="142" t="s">
        <v>120</v>
      </c>
      <c r="J71" s="142"/>
      <c r="K71" s="27" t="s">
        <v>124</v>
      </c>
      <c r="L71" s="29">
        <v>3000</v>
      </c>
      <c r="M71" s="80" t="s">
        <v>45</v>
      </c>
      <c r="N71" s="81"/>
      <c r="O71" s="29">
        <v>3000</v>
      </c>
      <c r="P71" s="29">
        <v>0</v>
      </c>
      <c r="Q71" s="29">
        <f t="shared" si="4"/>
        <v>0</v>
      </c>
    </row>
    <row r="72" spans="1:17" s="1" customFormat="1" ht="11.25" customHeight="1" outlineLevel="1">
      <c r="A72" s="141" t="s">
        <v>125</v>
      </c>
      <c r="B72" s="141"/>
      <c r="C72" s="141"/>
      <c r="D72" s="24"/>
      <c r="E72" s="25" t="s">
        <v>16</v>
      </c>
      <c r="F72" s="26" t="s">
        <v>117</v>
      </c>
      <c r="G72" s="142" t="s">
        <v>108</v>
      </c>
      <c r="H72" s="142"/>
      <c r="I72" s="142" t="s">
        <v>120</v>
      </c>
      <c r="J72" s="142"/>
      <c r="K72" s="27" t="s">
        <v>126</v>
      </c>
      <c r="L72" s="29">
        <v>5000</v>
      </c>
      <c r="M72" s="80" t="s">
        <v>45</v>
      </c>
      <c r="N72" s="81"/>
      <c r="O72" s="29">
        <v>5000</v>
      </c>
      <c r="P72" s="29">
        <v>0</v>
      </c>
      <c r="Q72" s="29">
        <f t="shared" si="4"/>
        <v>0</v>
      </c>
    </row>
    <row r="73" spans="1:17" s="1" customFormat="1" ht="11.25" customHeight="1" outlineLevel="1">
      <c r="A73" s="141" t="s">
        <v>127</v>
      </c>
      <c r="B73" s="141"/>
      <c r="C73" s="141"/>
      <c r="D73" s="24"/>
      <c r="E73" s="25" t="s">
        <v>16</v>
      </c>
      <c r="F73" s="26" t="s">
        <v>117</v>
      </c>
      <c r="G73" s="142" t="s">
        <v>108</v>
      </c>
      <c r="H73" s="142"/>
      <c r="I73" s="142" t="s">
        <v>120</v>
      </c>
      <c r="J73" s="142"/>
      <c r="K73" s="27" t="s">
        <v>128</v>
      </c>
      <c r="L73" s="29">
        <v>71000</v>
      </c>
      <c r="M73" s="79">
        <v>70093.06</v>
      </c>
      <c r="N73" s="81">
        <f t="shared" si="2"/>
        <v>98.72261971830986</v>
      </c>
      <c r="O73" s="29">
        <v>906.94</v>
      </c>
      <c r="P73" s="29">
        <f t="shared" si="3"/>
        <v>71000</v>
      </c>
      <c r="Q73" s="29">
        <f t="shared" si="4"/>
        <v>100</v>
      </c>
    </row>
    <row r="74" spans="1:17" s="1" customFormat="1" ht="21.75" customHeight="1" outlineLevel="1">
      <c r="A74" s="141" t="s">
        <v>106</v>
      </c>
      <c r="B74" s="141"/>
      <c r="C74" s="141"/>
      <c r="D74" s="24"/>
      <c r="E74" s="25" t="s">
        <v>16</v>
      </c>
      <c r="F74" s="26" t="s">
        <v>117</v>
      </c>
      <c r="G74" s="142" t="s">
        <v>108</v>
      </c>
      <c r="H74" s="142"/>
      <c r="I74" s="142" t="s">
        <v>129</v>
      </c>
      <c r="J74" s="142"/>
      <c r="K74" s="27" t="s">
        <v>110</v>
      </c>
      <c r="L74" s="29">
        <v>665000</v>
      </c>
      <c r="M74" s="79">
        <v>404078.49</v>
      </c>
      <c r="N74" s="81">
        <f t="shared" si="2"/>
        <v>60.76368270676692</v>
      </c>
      <c r="O74" s="29">
        <v>260921.51</v>
      </c>
      <c r="P74" s="29">
        <f t="shared" si="3"/>
        <v>665000</v>
      </c>
      <c r="Q74" s="29">
        <f t="shared" si="4"/>
        <v>100</v>
      </c>
    </row>
    <row r="75" spans="1:17" s="1" customFormat="1" ht="63.75" customHeight="1" outlineLevel="1">
      <c r="A75" s="141" t="s">
        <v>113</v>
      </c>
      <c r="B75" s="141"/>
      <c r="C75" s="141"/>
      <c r="D75" s="24"/>
      <c r="E75" s="25" t="s">
        <v>16</v>
      </c>
      <c r="F75" s="26" t="s">
        <v>117</v>
      </c>
      <c r="G75" s="142" t="s">
        <v>108</v>
      </c>
      <c r="H75" s="142"/>
      <c r="I75" s="142" t="s">
        <v>129</v>
      </c>
      <c r="J75" s="142"/>
      <c r="K75" s="27" t="s">
        <v>114</v>
      </c>
      <c r="L75" s="29">
        <v>200800</v>
      </c>
      <c r="M75" s="79">
        <v>93140.02</v>
      </c>
      <c r="N75" s="81">
        <f t="shared" si="2"/>
        <v>46.38447211155379</v>
      </c>
      <c r="O75" s="29">
        <v>107659.98</v>
      </c>
      <c r="P75" s="29">
        <f t="shared" si="3"/>
        <v>200800</v>
      </c>
      <c r="Q75" s="29">
        <f t="shared" si="4"/>
        <v>100</v>
      </c>
    </row>
    <row r="76" spans="1:17" s="1" customFormat="1" ht="21.75" customHeight="1" outlineLevel="1">
      <c r="A76" s="141" t="s">
        <v>106</v>
      </c>
      <c r="B76" s="141"/>
      <c r="C76" s="141"/>
      <c r="D76" s="24"/>
      <c r="E76" s="25" t="s">
        <v>16</v>
      </c>
      <c r="F76" s="26" t="s">
        <v>117</v>
      </c>
      <c r="G76" s="142" t="s">
        <v>115</v>
      </c>
      <c r="H76" s="142"/>
      <c r="I76" s="142" t="s">
        <v>116</v>
      </c>
      <c r="J76" s="142"/>
      <c r="K76" s="27" t="s">
        <v>110</v>
      </c>
      <c r="L76" s="29">
        <v>29465</v>
      </c>
      <c r="M76" s="80" t="s">
        <v>45</v>
      </c>
      <c r="N76" s="81"/>
      <c r="O76" s="29">
        <v>29465</v>
      </c>
      <c r="P76" s="29">
        <f t="shared" si="3"/>
        <v>29465</v>
      </c>
      <c r="Q76" s="29">
        <f t="shared" si="4"/>
        <v>100</v>
      </c>
    </row>
    <row r="77" spans="1:17" s="1" customFormat="1" ht="63.75" customHeight="1" outlineLevel="1">
      <c r="A77" s="141" t="s">
        <v>113</v>
      </c>
      <c r="B77" s="141"/>
      <c r="C77" s="141"/>
      <c r="D77" s="24"/>
      <c r="E77" s="25" t="s">
        <v>16</v>
      </c>
      <c r="F77" s="26" t="s">
        <v>117</v>
      </c>
      <c r="G77" s="142" t="s">
        <v>115</v>
      </c>
      <c r="H77" s="142"/>
      <c r="I77" s="142" t="s">
        <v>116</v>
      </c>
      <c r="J77" s="142"/>
      <c r="K77" s="27" t="s">
        <v>114</v>
      </c>
      <c r="L77" s="29">
        <v>8898</v>
      </c>
      <c r="M77" s="80" t="s">
        <v>45</v>
      </c>
      <c r="N77" s="81"/>
      <c r="O77" s="29">
        <v>8898</v>
      </c>
      <c r="P77" s="29">
        <f t="shared" si="3"/>
        <v>8898</v>
      </c>
      <c r="Q77" s="29">
        <f t="shared" si="4"/>
        <v>100</v>
      </c>
    </row>
    <row r="78" spans="1:17" s="1" customFormat="1" ht="11.25" customHeight="1" outlineLevel="1">
      <c r="A78" s="141" t="s">
        <v>130</v>
      </c>
      <c r="B78" s="141"/>
      <c r="C78" s="141"/>
      <c r="D78" s="24"/>
      <c r="E78" s="25" t="s">
        <v>16</v>
      </c>
      <c r="F78" s="26" t="s">
        <v>131</v>
      </c>
      <c r="G78" s="142" t="s">
        <v>108</v>
      </c>
      <c r="H78" s="142"/>
      <c r="I78" s="142" t="s">
        <v>132</v>
      </c>
      <c r="J78" s="142"/>
      <c r="K78" s="27" t="s">
        <v>133</v>
      </c>
      <c r="L78" s="29">
        <v>50000</v>
      </c>
      <c r="M78" s="80" t="s">
        <v>45</v>
      </c>
      <c r="N78" s="81"/>
      <c r="O78" s="29">
        <v>50000</v>
      </c>
      <c r="P78" s="29">
        <v>0</v>
      </c>
      <c r="Q78" s="29">
        <f t="shared" si="4"/>
        <v>0</v>
      </c>
    </row>
    <row r="79" spans="1:17" s="1" customFormat="1" ht="23.25" customHeight="1" outlineLevel="1">
      <c r="A79" s="141" t="s">
        <v>121</v>
      </c>
      <c r="B79" s="141"/>
      <c r="C79" s="141"/>
      <c r="D79" s="24"/>
      <c r="E79" s="25" t="s">
        <v>16</v>
      </c>
      <c r="F79" s="26" t="s">
        <v>134</v>
      </c>
      <c r="G79" s="142" t="s">
        <v>108</v>
      </c>
      <c r="H79" s="142"/>
      <c r="I79" s="142" t="s">
        <v>135</v>
      </c>
      <c r="J79" s="142"/>
      <c r="K79" s="27" t="s">
        <v>122</v>
      </c>
      <c r="L79" s="29">
        <v>17200</v>
      </c>
      <c r="M79" s="79">
        <v>7421.5</v>
      </c>
      <c r="N79" s="81">
        <f t="shared" si="2"/>
        <v>43.14825581395349</v>
      </c>
      <c r="O79" s="29">
        <v>9778.5</v>
      </c>
      <c r="P79" s="29">
        <f t="shared" si="3"/>
        <v>17200</v>
      </c>
      <c r="Q79" s="29">
        <f t="shared" si="4"/>
        <v>100</v>
      </c>
    </row>
    <row r="80" spans="1:17" s="1" customFormat="1" ht="11.25" customHeight="1" outlineLevel="1">
      <c r="A80" s="141" t="s">
        <v>127</v>
      </c>
      <c r="B80" s="141"/>
      <c r="C80" s="141"/>
      <c r="D80" s="24"/>
      <c r="E80" s="25" t="s">
        <v>16</v>
      </c>
      <c r="F80" s="26" t="s">
        <v>134</v>
      </c>
      <c r="G80" s="142" t="s">
        <v>108</v>
      </c>
      <c r="H80" s="142"/>
      <c r="I80" s="142" t="s">
        <v>136</v>
      </c>
      <c r="J80" s="142"/>
      <c r="K80" s="27" t="s">
        <v>128</v>
      </c>
      <c r="L80" s="29">
        <v>4274</v>
      </c>
      <c r="M80" s="79">
        <v>4274</v>
      </c>
      <c r="N80" s="81">
        <f t="shared" si="2"/>
        <v>100</v>
      </c>
      <c r="O80" s="29" t="s">
        <v>45</v>
      </c>
      <c r="P80" s="29">
        <f t="shared" si="3"/>
        <v>4274</v>
      </c>
      <c r="Q80" s="29">
        <f t="shared" si="4"/>
        <v>100</v>
      </c>
    </row>
    <row r="81" spans="1:17" s="1" customFormat="1" ht="24" customHeight="1" outlineLevel="1">
      <c r="A81" s="141" t="s">
        <v>121</v>
      </c>
      <c r="B81" s="141"/>
      <c r="C81" s="141"/>
      <c r="D81" s="24"/>
      <c r="E81" s="25" t="s">
        <v>16</v>
      </c>
      <c r="F81" s="26" t="s">
        <v>134</v>
      </c>
      <c r="G81" s="142" t="s">
        <v>108</v>
      </c>
      <c r="H81" s="142"/>
      <c r="I81" s="142" t="s">
        <v>137</v>
      </c>
      <c r="J81" s="142"/>
      <c r="K81" s="27" t="s">
        <v>122</v>
      </c>
      <c r="L81" s="29">
        <v>936000</v>
      </c>
      <c r="M81" s="79">
        <v>798097.05</v>
      </c>
      <c r="N81" s="81">
        <f t="shared" si="2"/>
        <v>85.26677884615384</v>
      </c>
      <c r="O81" s="29">
        <v>137902.95</v>
      </c>
      <c r="P81" s="29">
        <f t="shared" si="3"/>
        <v>936000</v>
      </c>
      <c r="Q81" s="29">
        <f t="shared" si="4"/>
        <v>100</v>
      </c>
    </row>
    <row r="82" spans="1:17" s="1" customFormat="1" ht="21.75" customHeight="1" outlineLevel="1">
      <c r="A82" s="141" t="s">
        <v>106</v>
      </c>
      <c r="B82" s="141"/>
      <c r="C82" s="141"/>
      <c r="D82" s="24"/>
      <c r="E82" s="25" t="s">
        <v>16</v>
      </c>
      <c r="F82" s="26" t="s">
        <v>138</v>
      </c>
      <c r="G82" s="142" t="s">
        <v>139</v>
      </c>
      <c r="H82" s="142"/>
      <c r="I82" s="142" t="s">
        <v>140</v>
      </c>
      <c r="J82" s="142"/>
      <c r="K82" s="27" t="s">
        <v>110</v>
      </c>
      <c r="L82" s="29">
        <v>216576</v>
      </c>
      <c r="M82" s="79">
        <v>170055.42</v>
      </c>
      <c r="N82" s="81">
        <f t="shared" si="2"/>
        <v>78.51997451241135</v>
      </c>
      <c r="O82" s="29">
        <v>46520.58</v>
      </c>
      <c r="P82" s="29">
        <f t="shared" si="3"/>
        <v>216576</v>
      </c>
      <c r="Q82" s="29">
        <f t="shared" si="4"/>
        <v>100</v>
      </c>
    </row>
    <row r="83" spans="1:17" s="1" customFormat="1" ht="63.75" customHeight="1" outlineLevel="1">
      <c r="A83" s="141" t="s">
        <v>113</v>
      </c>
      <c r="B83" s="141"/>
      <c r="C83" s="141"/>
      <c r="D83" s="24"/>
      <c r="E83" s="25" t="s">
        <v>16</v>
      </c>
      <c r="F83" s="26" t="s">
        <v>138</v>
      </c>
      <c r="G83" s="142" t="s">
        <v>139</v>
      </c>
      <c r="H83" s="142"/>
      <c r="I83" s="142" t="s">
        <v>140</v>
      </c>
      <c r="J83" s="142"/>
      <c r="K83" s="27" t="s">
        <v>114</v>
      </c>
      <c r="L83" s="29">
        <v>62424</v>
      </c>
      <c r="M83" s="79">
        <v>48332.77</v>
      </c>
      <c r="N83" s="81">
        <f t="shared" si="2"/>
        <v>77.42658272459309</v>
      </c>
      <c r="O83" s="29">
        <v>14091.23</v>
      </c>
      <c r="P83" s="29">
        <f t="shared" si="3"/>
        <v>62424</v>
      </c>
      <c r="Q83" s="29">
        <f t="shared" si="4"/>
        <v>100</v>
      </c>
    </row>
    <row r="84" spans="1:17" s="1" customFormat="1" ht="21.75" customHeight="1" outlineLevel="1">
      <c r="A84" s="141" t="s">
        <v>121</v>
      </c>
      <c r="B84" s="141"/>
      <c r="C84" s="141"/>
      <c r="D84" s="24"/>
      <c r="E84" s="25" t="s">
        <v>16</v>
      </c>
      <c r="F84" s="26" t="s">
        <v>138</v>
      </c>
      <c r="G84" s="142" t="s">
        <v>139</v>
      </c>
      <c r="H84" s="142"/>
      <c r="I84" s="142" t="s">
        <v>140</v>
      </c>
      <c r="J84" s="142"/>
      <c r="K84" s="27" t="s">
        <v>122</v>
      </c>
      <c r="L84" s="29">
        <v>41600</v>
      </c>
      <c r="M84" s="79">
        <v>4500</v>
      </c>
      <c r="N84" s="81">
        <f t="shared" si="2"/>
        <v>10.817307692307693</v>
      </c>
      <c r="O84" s="29">
        <v>37100</v>
      </c>
      <c r="P84" s="29">
        <f t="shared" si="3"/>
        <v>41600</v>
      </c>
      <c r="Q84" s="29">
        <f t="shared" si="4"/>
        <v>100</v>
      </c>
    </row>
    <row r="85" spans="1:17" s="1" customFormat="1" ht="21.75" customHeight="1" outlineLevel="1">
      <c r="A85" s="141" t="s">
        <v>121</v>
      </c>
      <c r="B85" s="141"/>
      <c r="C85" s="141"/>
      <c r="D85" s="24"/>
      <c r="E85" s="25" t="s">
        <v>16</v>
      </c>
      <c r="F85" s="26" t="s">
        <v>141</v>
      </c>
      <c r="G85" s="142" t="s">
        <v>142</v>
      </c>
      <c r="H85" s="142"/>
      <c r="I85" s="142" t="s">
        <v>143</v>
      </c>
      <c r="J85" s="142"/>
      <c r="K85" s="27" t="s">
        <v>122</v>
      </c>
      <c r="L85" s="29">
        <v>153205</v>
      </c>
      <c r="M85" s="79">
        <v>40000</v>
      </c>
      <c r="N85" s="81">
        <f t="shared" si="2"/>
        <v>26.10880845925394</v>
      </c>
      <c r="O85" s="29">
        <v>113205</v>
      </c>
      <c r="P85" s="29">
        <f t="shared" si="3"/>
        <v>153205</v>
      </c>
      <c r="Q85" s="29">
        <f t="shared" si="4"/>
        <v>100</v>
      </c>
    </row>
    <row r="86" spans="1:17" s="1" customFormat="1" ht="21.75" customHeight="1" outlineLevel="1">
      <c r="A86" s="141" t="s">
        <v>121</v>
      </c>
      <c r="B86" s="141"/>
      <c r="C86" s="141"/>
      <c r="D86" s="24"/>
      <c r="E86" s="25" t="s">
        <v>16</v>
      </c>
      <c r="F86" s="26" t="s">
        <v>141</v>
      </c>
      <c r="G86" s="142" t="s">
        <v>142</v>
      </c>
      <c r="H86" s="142"/>
      <c r="I86" s="142" t="s">
        <v>144</v>
      </c>
      <c r="J86" s="142"/>
      <c r="K86" s="27" t="s">
        <v>122</v>
      </c>
      <c r="L86" s="29">
        <v>7660</v>
      </c>
      <c r="M86" s="79">
        <v>2000</v>
      </c>
      <c r="N86" s="81">
        <f t="shared" si="2"/>
        <v>26.109660574412537</v>
      </c>
      <c r="O86" s="29">
        <v>5660</v>
      </c>
      <c r="P86" s="29">
        <f t="shared" si="3"/>
        <v>7660</v>
      </c>
      <c r="Q86" s="29">
        <f t="shared" si="4"/>
        <v>100</v>
      </c>
    </row>
    <row r="87" spans="1:17" s="1" customFormat="1" ht="21.75" customHeight="1" outlineLevel="1">
      <c r="A87" s="141" t="s">
        <v>121</v>
      </c>
      <c r="B87" s="141"/>
      <c r="C87" s="141"/>
      <c r="D87" s="24"/>
      <c r="E87" s="25" t="s">
        <v>16</v>
      </c>
      <c r="F87" s="26" t="s">
        <v>145</v>
      </c>
      <c r="G87" s="142" t="s">
        <v>146</v>
      </c>
      <c r="H87" s="142"/>
      <c r="I87" s="142" t="s">
        <v>147</v>
      </c>
      <c r="J87" s="142"/>
      <c r="K87" s="27" t="s">
        <v>122</v>
      </c>
      <c r="L87" s="29">
        <v>4000</v>
      </c>
      <c r="M87" s="80" t="s">
        <v>45</v>
      </c>
      <c r="N87" s="81"/>
      <c r="O87" s="29">
        <v>4000</v>
      </c>
      <c r="P87" s="29">
        <f t="shared" si="3"/>
        <v>4000</v>
      </c>
      <c r="Q87" s="29">
        <f t="shared" si="4"/>
        <v>100</v>
      </c>
    </row>
    <row r="88" spans="1:17" s="1" customFormat="1" ht="21.75" customHeight="1" outlineLevel="1">
      <c r="A88" s="141" t="s">
        <v>121</v>
      </c>
      <c r="B88" s="141"/>
      <c r="C88" s="141"/>
      <c r="D88" s="24"/>
      <c r="E88" s="25" t="s">
        <v>16</v>
      </c>
      <c r="F88" s="26" t="s">
        <v>145</v>
      </c>
      <c r="G88" s="142" t="s">
        <v>146</v>
      </c>
      <c r="H88" s="142"/>
      <c r="I88" s="142" t="s">
        <v>148</v>
      </c>
      <c r="J88" s="142"/>
      <c r="K88" s="27" t="s">
        <v>122</v>
      </c>
      <c r="L88" s="29">
        <v>2000</v>
      </c>
      <c r="M88" s="80" t="s">
        <v>45</v>
      </c>
      <c r="N88" s="81"/>
      <c r="O88" s="29">
        <v>2000</v>
      </c>
      <c r="P88" s="29">
        <f t="shared" si="3"/>
        <v>2000</v>
      </c>
      <c r="Q88" s="29">
        <f t="shared" si="4"/>
        <v>100</v>
      </c>
    </row>
    <row r="89" spans="1:17" s="1" customFormat="1" ht="21.75" customHeight="1" outlineLevel="1">
      <c r="A89" s="141" t="s">
        <v>121</v>
      </c>
      <c r="B89" s="141"/>
      <c r="C89" s="141"/>
      <c r="D89" s="24"/>
      <c r="E89" s="25" t="s">
        <v>16</v>
      </c>
      <c r="F89" s="26" t="s">
        <v>149</v>
      </c>
      <c r="G89" s="142" t="s">
        <v>150</v>
      </c>
      <c r="H89" s="142"/>
      <c r="I89" s="142" t="s">
        <v>151</v>
      </c>
      <c r="J89" s="142"/>
      <c r="K89" s="27" t="s">
        <v>122</v>
      </c>
      <c r="L89" s="29">
        <v>846168.28</v>
      </c>
      <c r="M89" s="79">
        <v>846168.28</v>
      </c>
      <c r="N89" s="81">
        <f t="shared" si="2"/>
        <v>100</v>
      </c>
      <c r="O89" s="29" t="s">
        <v>45</v>
      </c>
      <c r="P89" s="29">
        <f t="shared" si="3"/>
        <v>846168.28</v>
      </c>
      <c r="Q89" s="29">
        <f t="shared" si="4"/>
        <v>100</v>
      </c>
    </row>
    <row r="90" spans="1:17" s="1" customFormat="1" ht="21.75" customHeight="1" outlineLevel="1">
      <c r="A90" s="141" t="s">
        <v>121</v>
      </c>
      <c r="B90" s="141"/>
      <c r="C90" s="141"/>
      <c r="D90" s="24"/>
      <c r="E90" s="25" t="s">
        <v>16</v>
      </c>
      <c r="F90" s="26" t="s">
        <v>149</v>
      </c>
      <c r="G90" s="142" t="s">
        <v>152</v>
      </c>
      <c r="H90" s="142"/>
      <c r="I90" s="142" t="s">
        <v>153</v>
      </c>
      <c r="J90" s="142"/>
      <c r="K90" s="27" t="s">
        <v>122</v>
      </c>
      <c r="L90" s="29">
        <v>99900</v>
      </c>
      <c r="M90" s="79">
        <v>99900</v>
      </c>
      <c r="N90" s="81">
        <f t="shared" si="2"/>
        <v>100</v>
      </c>
      <c r="O90" s="29" t="s">
        <v>45</v>
      </c>
      <c r="P90" s="29">
        <f t="shared" si="3"/>
        <v>99900</v>
      </c>
      <c r="Q90" s="29">
        <f t="shared" si="4"/>
        <v>100</v>
      </c>
    </row>
    <row r="91" spans="1:17" s="1" customFormat="1" ht="21.75" customHeight="1" outlineLevel="1">
      <c r="A91" s="141" t="s">
        <v>121</v>
      </c>
      <c r="B91" s="141"/>
      <c r="C91" s="141"/>
      <c r="D91" s="24"/>
      <c r="E91" s="25" t="s">
        <v>16</v>
      </c>
      <c r="F91" s="26" t="s">
        <v>149</v>
      </c>
      <c r="G91" s="142" t="s">
        <v>154</v>
      </c>
      <c r="H91" s="142"/>
      <c r="I91" s="142" t="s">
        <v>155</v>
      </c>
      <c r="J91" s="142"/>
      <c r="K91" s="27" t="s">
        <v>122</v>
      </c>
      <c r="L91" s="29">
        <v>423000</v>
      </c>
      <c r="M91" s="79">
        <v>330824</v>
      </c>
      <c r="N91" s="81">
        <f t="shared" si="2"/>
        <v>78.20898345153664</v>
      </c>
      <c r="O91" s="29">
        <v>92176</v>
      </c>
      <c r="P91" s="29">
        <f t="shared" si="3"/>
        <v>423000</v>
      </c>
      <c r="Q91" s="29">
        <f t="shared" si="4"/>
        <v>100</v>
      </c>
    </row>
    <row r="92" spans="1:17" s="1" customFormat="1" ht="42.75" customHeight="1" outlineLevel="1">
      <c r="A92" s="141" t="s">
        <v>156</v>
      </c>
      <c r="B92" s="141"/>
      <c r="C92" s="141"/>
      <c r="D92" s="24"/>
      <c r="E92" s="25" t="s">
        <v>16</v>
      </c>
      <c r="F92" s="26" t="s">
        <v>149</v>
      </c>
      <c r="G92" s="142" t="s">
        <v>154</v>
      </c>
      <c r="H92" s="142"/>
      <c r="I92" s="142" t="s">
        <v>157</v>
      </c>
      <c r="J92" s="142"/>
      <c r="K92" s="27" t="s">
        <v>158</v>
      </c>
      <c r="L92" s="29">
        <v>1318200</v>
      </c>
      <c r="M92" s="79">
        <v>1318200</v>
      </c>
      <c r="N92" s="81">
        <f t="shared" si="2"/>
        <v>100</v>
      </c>
      <c r="O92" s="29" t="s">
        <v>45</v>
      </c>
      <c r="P92" s="29">
        <f t="shared" si="3"/>
        <v>1318200</v>
      </c>
      <c r="Q92" s="29">
        <f t="shared" si="4"/>
        <v>100</v>
      </c>
    </row>
    <row r="93" spans="1:17" s="1" customFormat="1" ht="11.25" customHeight="1" outlineLevel="1">
      <c r="A93" s="141" t="s">
        <v>121</v>
      </c>
      <c r="B93" s="141"/>
      <c r="C93" s="141"/>
      <c r="D93" s="24"/>
      <c r="E93" s="25" t="s">
        <v>16</v>
      </c>
      <c r="F93" s="26" t="s">
        <v>149</v>
      </c>
      <c r="G93" s="142" t="s">
        <v>154</v>
      </c>
      <c r="H93" s="142"/>
      <c r="I93" s="142" t="s">
        <v>159</v>
      </c>
      <c r="J93" s="142"/>
      <c r="K93" s="27" t="s">
        <v>122</v>
      </c>
      <c r="L93" s="29">
        <v>304492.36</v>
      </c>
      <c r="M93" s="79">
        <v>198393.25</v>
      </c>
      <c r="N93" s="81">
        <f t="shared" si="2"/>
        <v>65.15541145268801</v>
      </c>
      <c r="O93" s="29">
        <v>106099.11</v>
      </c>
      <c r="P93" s="29">
        <f>L93-20000</f>
        <v>284492.36</v>
      </c>
      <c r="Q93" s="29">
        <f t="shared" si="4"/>
        <v>93.43169069989146</v>
      </c>
    </row>
    <row r="94" spans="1:17" s="1" customFormat="1" ht="11.25" customHeight="1" outlineLevel="1">
      <c r="A94" s="141" t="s">
        <v>121</v>
      </c>
      <c r="B94" s="141"/>
      <c r="C94" s="141"/>
      <c r="D94" s="24"/>
      <c r="E94" s="25" t="s">
        <v>16</v>
      </c>
      <c r="F94" s="26" t="s">
        <v>149</v>
      </c>
      <c r="G94" s="142" t="s">
        <v>154</v>
      </c>
      <c r="H94" s="142"/>
      <c r="I94" s="142" t="s">
        <v>160</v>
      </c>
      <c r="J94" s="142"/>
      <c r="K94" s="27" t="s">
        <v>122</v>
      </c>
      <c r="L94" s="29">
        <v>100000</v>
      </c>
      <c r="M94" s="79">
        <v>99991</v>
      </c>
      <c r="N94" s="81">
        <f t="shared" si="2"/>
        <v>99.991</v>
      </c>
      <c r="O94" s="29">
        <v>9</v>
      </c>
      <c r="P94" s="29">
        <v>99991</v>
      </c>
      <c r="Q94" s="29">
        <f t="shared" si="4"/>
        <v>99.991</v>
      </c>
    </row>
    <row r="95" spans="1:17" s="1" customFormat="1" ht="11.25" customHeight="1" outlineLevel="1">
      <c r="A95" s="141" t="s">
        <v>121</v>
      </c>
      <c r="B95" s="141"/>
      <c r="C95" s="141"/>
      <c r="D95" s="24"/>
      <c r="E95" s="25" t="s">
        <v>16</v>
      </c>
      <c r="F95" s="26" t="s">
        <v>149</v>
      </c>
      <c r="G95" s="142" t="s">
        <v>154</v>
      </c>
      <c r="H95" s="142"/>
      <c r="I95" s="142" t="s">
        <v>161</v>
      </c>
      <c r="J95" s="142"/>
      <c r="K95" s="27" t="s">
        <v>122</v>
      </c>
      <c r="L95" s="29">
        <v>5076</v>
      </c>
      <c r="M95" s="79">
        <v>5076</v>
      </c>
      <c r="N95" s="81">
        <f t="shared" si="2"/>
        <v>100</v>
      </c>
      <c r="O95" s="29" t="s">
        <v>45</v>
      </c>
      <c r="P95" s="29">
        <f t="shared" si="3"/>
        <v>5076</v>
      </c>
      <c r="Q95" s="29">
        <f t="shared" si="4"/>
        <v>100</v>
      </c>
    </row>
    <row r="96" spans="1:17" s="1" customFormat="1" ht="42.75" customHeight="1" outlineLevel="1">
      <c r="A96" s="141" t="s">
        <v>156</v>
      </c>
      <c r="B96" s="141"/>
      <c r="C96" s="141"/>
      <c r="D96" s="24"/>
      <c r="E96" s="25" t="s">
        <v>16</v>
      </c>
      <c r="F96" s="26" t="s">
        <v>149</v>
      </c>
      <c r="G96" s="142" t="s">
        <v>154</v>
      </c>
      <c r="H96" s="142"/>
      <c r="I96" s="142" t="s">
        <v>162</v>
      </c>
      <c r="J96" s="142"/>
      <c r="K96" s="27" t="s">
        <v>158</v>
      </c>
      <c r="L96" s="29">
        <v>15820</v>
      </c>
      <c r="M96" s="79">
        <v>15820</v>
      </c>
      <c r="N96" s="81">
        <f t="shared" si="2"/>
        <v>100</v>
      </c>
      <c r="O96" s="29" t="s">
        <v>45</v>
      </c>
      <c r="P96" s="29">
        <f t="shared" si="3"/>
        <v>15820</v>
      </c>
      <c r="Q96" s="29">
        <f t="shared" si="4"/>
        <v>100</v>
      </c>
    </row>
    <row r="97" spans="1:17" s="1" customFormat="1" ht="11.25" customHeight="1" outlineLevel="1">
      <c r="A97" s="141" t="s">
        <v>121</v>
      </c>
      <c r="B97" s="141"/>
      <c r="C97" s="141"/>
      <c r="D97" s="24"/>
      <c r="E97" s="25" t="s">
        <v>16</v>
      </c>
      <c r="F97" s="26" t="s">
        <v>163</v>
      </c>
      <c r="G97" s="142" t="s">
        <v>164</v>
      </c>
      <c r="H97" s="142"/>
      <c r="I97" s="142" t="s">
        <v>165</v>
      </c>
      <c r="J97" s="142"/>
      <c r="K97" s="27" t="s">
        <v>122</v>
      </c>
      <c r="L97" s="29">
        <v>100000</v>
      </c>
      <c r="M97" s="79">
        <v>49000</v>
      </c>
      <c r="N97" s="81">
        <f t="shared" si="2"/>
        <v>49</v>
      </c>
      <c r="O97" s="29">
        <v>51000</v>
      </c>
      <c r="P97" s="29">
        <v>49000</v>
      </c>
      <c r="Q97" s="29">
        <f t="shared" si="4"/>
        <v>49</v>
      </c>
    </row>
    <row r="98" spans="1:17" s="1" customFormat="1" ht="11.25" customHeight="1" outlineLevel="1">
      <c r="A98" s="141" t="s">
        <v>166</v>
      </c>
      <c r="B98" s="141"/>
      <c r="C98" s="141"/>
      <c r="D98" s="24"/>
      <c r="E98" s="25" t="s">
        <v>16</v>
      </c>
      <c r="F98" s="26" t="s">
        <v>163</v>
      </c>
      <c r="G98" s="142" t="s">
        <v>167</v>
      </c>
      <c r="H98" s="142"/>
      <c r="I98" s="142" t="s">
        <v>168</v>
      </c>
      <c r="J98" s="142"/>
      <c r="K98" s="27" t="s">
        <v>169</v>
      </c>
      <c r="L98" s="29">
        <v>172000</v>
      </c>
      <c r="M98" s="79">
        <v>172000</v>
      </c>
      <c r="N98" s="81">
        <f t="shared" si="2"/>
        <v>100</v>
      </c>
      <c r="O98" s="29" t="s">
        <v>45</v>
      </c>
      <c r="P98" s="29">
        <f t="shared" si="3"/>
        <v>172000</v>
      </c>
      <c r="Q98" s="29">
        <f t="shared" si="4"/>
        <v>100</v>
      </c>
    </row>
    <row r="99" spans="1:17" s="1" customFormat="1" ht="42.75" customHeight="1" outlineLevel="1">
      <c r="A99" s="141" t="s">
        <v>156</v>
      </c>
      <c r="B99" s="141"/>
      <c r="C99" s="141"/>
      <c r="D99" s="24"/>
      <c r="E99" s="25" t="s">
        <v>16</v>
      </c>
      <c r="F99" s="26" t="s">
        <v>170</v>
      </c>
      <c r="G99" s="142" t="s">
        <v>164</v>
      </c>
      <c r="H99" s="142"/>
      <c r="I99" s="142" t="s">
        <v>109</v>
      </c>
      <c r="J99" s="142"/>
      <c r="K99" s="27" t="s">
        <v>158</v>
      </c>
      <c r="L99" s="29">
        <v>169544.18</v>
      </c>
      <c r="M99" s="79">
        <v>169544.18</v>
      </c>
      <c r="N99" s="81">
        <f t="shared" si="2"/>
        <v>100</v>
      </c>
      <c r="O99" s="29" t="s">
        <v>45</v>
      </c>
      <c r="P99" s="29">
        <f t="shared" si="3"/>
        <v>169544.18</v>
      </c>
      <c r="Q99" s="29">
        <f t="shared" si="4"/>
        <v>100</v>
      </c>
    </row>
    <row r="100" spans="1:17" s="1" customFormat="1" ht="23.25" customHeight="1" outlineLevel="1">
      <c r="A100" s="141" t="s">
        <v>121</v>
      </c>
      <c r="B100" s="141"/>
      <c r="C100" s="141"/>
      <c r="D100" s="24"/>
      <c r="E100" s="25" t="s">
        <v>16</v>
      </c>
      <c r="F100" s="26" t="s">
        <v>170</v>
      </c>
      <c r="G100" s="142" t="s">
        <v>164</v>
      </c>
      <c r="H100" s="142"/>
      <c r="I100" s="142" t="s">
        <v>109</v>
      </c>
      <c r="J100" s="142"/>
      <c r="K100" s="27" t="s">
        <v>122</v>
      </c>
      <c r="L100" s="29">
        <v>50000</v>
      </c>
      <c r="M100" s="79">
        <v>23856.23</v>
      </c>
      <c r="N100" s="81">
        <f t="shared" si="2"/>
        <v>47.71246</v>
      </c>
      <c r="O100" s="29">
        <v>26143.77</v>
      </c>
      <c r="P100" s="29">
        <f t="shared" si="3"/>
        <v>50000</v>
      </c>
      <c r="Q100" s="29">
        <f t="shared" si="4"/>
        <v>100</v>
      </c>
    </row>
    <row r="101" spans="1:17" s="1" customFormat="1" ht="23.25" customHeight="1" outlineLevel="1">
      <c r="A101" s="141" t="s">
        <v>121</v>
      </c>
      <c r="B101" s="141"/>
      <c r="C101" s="141"/>
      <c r="D101" s="24"/>
      <c r="E101" s="25" t="s">
        <v>16</v>
      </c>
      <c r="F101" s="26" t="s">
        <v>171</v>
      </c>
      <c r="G101" s="142" t="s">
        <v>164</v>
      </c>
      <c r="H101" s="142"/>
      <c r="I101" s="142" t="s">
        <v>172</v>
      </c>
      <c r="J101" s="142"/>
      <c r="K101" s="27" t="s">
        <v>122</v>
      </c>
      <c r="L101" s="29">
        <v>39810</v>
      </c>
      <c r="M101" s="80" t="s">
        <v>45</v>
      </c>
      <c r="N101" s="81"/>
      <c r="O101" s="29">
        <v>39810</v>
      </c>
      <c r="P101" s="29">
        <f t="shared" si="3"/>
        <v>39810</v>
      </c>
      <c r="Q101" s="29">
        <f t="shared" si="4"/>
        <v>100</v>
      </c>
    </row>
    <row r="102" spans="1:17" s="1" customFormat="1" ht="23.25" customHeight="1" outlineLevel="1">
      <c r="A102" s="141" t="s">
        <v>121</v>
      </c>
      <c r="B102" s="141"/>
      <c r="C102" s="141"/>
      <c r="D102" s="24"/>
      <c r="E102" s="25" t="s">
        <v>16</v>
      </c>
      <c r="F102" s="26" t="s">
        <v>171</v>
      </c>
      <c r="G102" s="142" t="s">
        <v>164</v>
      </c>
      <c r="H102" s="142"/>
      <c r="I102" s="142" t="s">
        <v>173</v>
      </c>
      <c r="J102" s="142"/>
      <c r="K102" s="27" t="s">
        <v>122</v>
      </c>
      <c r="L102" s="29">
        <v>279081.59</v>
      </c>
      <c r="M102" s="79">
        <v>113890.17</v>
      </c>
      <c r="N102" s="81">
        <f t="shared" si="2"/>
        <v>40.80891541430589</v>
      </c>
      <c r="O102" s="29">
        <v>165191.42</v>
      </c>
      <c r="P102" s="29">
        <f t="shared" si="3"/>
        <v>279081.59</v>
      </c>
      <c r="Q102" s="29">
        <f t="shared" si="4"/>
        <v>100</v>
      </c>
    </row>
    <row r="103" spans="1:17" s="1" customFormat="1" ht="23.25" customHeight="1" outlineLevel="1">
      <c r="A103" s="141" t="s">
        <v>121</v>
      </c>
      <c r="B103" s="141"/>
      <c r="C103" s="141"/>
      <c r="D103" s="24"/>
      <c r="E103" s="25" t="s">
        <v>16</v>
      </c>
      <c r="F103" s="26" t="s">
        <v>171</v>
      </c>
      <c r="G103" s="142" t="s">
        <v>164</v>
      </c>
      <c r="H103" s="142"/>
      <c r="I103" s="142" t="s">
        <v>174</v>
      </c>
      <c r="J103" s="142"/>
      <c r="K103" s="27" t="s">
        <v>122</v>
      </c>
      <c r="L103" s="29">
        <v>5340.57</v>
      </c>
      <c r="M103" s="79">
        <v>5340.57</v>
      </c>
      <c r="N103" s="81">
        <f t="shared" si="2"/>
        <v>100</v>
      </c>
      <c r="O103" s="29" t="s">
        <v>45</v>
      </c>
      <c r="P103" s="29">
        <f t="shared" si="3"/>
        <v>5340.57</v>
      </c>
      <c r="Q103" s="29">
        <f t="shared" si="4"/>
        <v>100</v>
      </c>
    </row>
    <row r="104" spans="1:17" s="1" customFormat="1" ht="23.25" customHeight="1" outlineLevel="1">
      <c r="A104" s="141" t="s">
        <v>121</v>
      </c>
      <c r="B104" s="141"/>
      <c r="C104" s="141"/>
      <c r="D104" s="24"/>
      <c r="E104" s="25" t="s">
        <v>16</v>
      </c>
      <c r="F104" s="26" t="s">
        <v>171</v>
      </c>
      <c r="G104" s="142" t="s">
        <v>150</v>
      </c>
      <c r="H104" s="142"/>
      <c r="I104" s="142" t="s">
        <v>151</v>
      </c>
      <c r="J104" s="142"/>
      <c r="K104" s="27" t="s">
        <v>122</v>
      </c>
      <c r="L104" s="29">
        <v>12337</v>
      </c>
      <c r="M104" s="79">
        <v>12337</v>
      </c>
      <c r="N104" s="81">
        <f t="shared" si="2"/>
        <v>100</v>
      </c>
      <c r="O104" s="29" t="s">
        <v>45</v>
      </c>
      <c r="P104" s="29">
        <f t="shared" si="3"/>
        <v>12337</v>
      </c>
      <c r="Q104" s="29">
        <f t="shared" si="4"/>
        <v>100</v>
      </c>
    </row>
    <row r="105" spans="1:17" s="1" customFormat="1" ht="23.25" customHeight="1" outlineLevel="1">
      <c r="A105" s="141" t="s">
        <v>121</v>
      </c>
      <c r="B105" s="141"/>
      <c r="C105" s="141"/>
      <c r="D105" s="24"/>
      <c r="E105" s="25" t="s">
        <v>16</v>
      </c>
      <c r="F105" s="26" t="s">
        <v>171</v>
      </c>
      <c r="G105" s="142" t="s">
        <v>175</v>
      </c>
      <c r="H105" s="142"/>
      <c r="I105" s="142" t="s">
        <v>176</v>
      </c>
      <c r="J105" s="142"/>
      <c r="K105" s="27" t="s">
        <v>122</v>
      </c>
      <c r="L105" s="29">
        <v>1051300</v>
      </c>
      <c r="M105" s="79">
        <v>671031.94</v>
      </c>
      <c r="N105" s="81">
        <f t="shared" si="2"/>
        <v>63.82877770379529</v>
      </c>
      <c r="O105" s="29">
        <v>380268.06</v>
      </c>
      <c r="P105" s="29">
        <f>L105-25000</f>
        <v>1026300</v>
      </c>
      <c r="Q105" s="29">
        <f t="shared" si="4"/>
        <v>97.62199181965185</v>
      </c>
    </row>
    <row r="106" spans="1:17" s="1" customFormat="1" ht="23.25" customHeight="1" outlineLevel="1">
      <c r="A106" s="141" t="s">
        <v>121</v>
      </c>
      <c r="B106" s="141"/>
      <c r="C106" s="141"/>
      <c r="D106" s="24"/>
      <c r="E106" s="25" t="s">
        <v>16</v>
      </c>
      <c r="F106" s="26" t="s">
        <v>171</v>
      </c>
      <c r="G106" s="142" t="s">
        <v>175</v>
      </c>
      <c r="H106" s="142"/>
      <c r="I106" s="142" t="s">
        <v>177</v>
      </c>
      <c r="J106" s="142"/>
      <c r="K106" s="27" t="s">
        <v>122</v>
      </c>
      <c r="L106" s="29">
        <v>170596</v>
      </c>
      <c r="M106" s="79">
        <v>150596</v>
      </c>
      <c r="N106" s="81">
        <f t="shared" si="2"/>
        <v>88.2763956950925</v>
      </c>
      <c r="O106" s="29">
        <v>20000</v>
      </c>
      <c r="P106" s="29">
        <f t="shared" si="3"/>
        <v>170596</v>
      </c>
      <c r="Q106" s="29">
        <f t="shared" si="4"/>
        <v>100</v>
      </c>
    </row>
    <row r="107" spans="1:17" s="1" customFormat="1" ht="23.25" customHeight="1" outlineLevel="1">
      <c r="A107" s="141" t="s">
        <v>121</v>
      </c>
      <c r="B107" s="141"/>
      <c r="C107" s="141"/>
      <c r="D107" s="24"/>
      <c r="E107" s="25" t="s">
        <v>16</v>
      </c>
      <c r="F107" s="26" t="s">
        <v>178</v>
      </c>
      <c r="G107" s="142" t="s">
        <v>179</v>
      </c>
      <c r="H107" s="142"/>
      <c r="I107" s="142" t="s">
        <v>180</v>
      </c>
      <c r="J107" s="142"/>
      <c r="K107" s="27" t="s">
        <v>122</v>
      </c>
      <c r="L107" s="29">
        <v>50000</v>
      </c>
      <c r="M107" s="79">
        <v>40805.14</v>
      </c>
      <c r="N107" s="81">
        <f t="shared" si="2"/>
        <v>81.61028</v>
      </c>
      <c r="O107" s="29">
        <v>9194.86</v>
      </c>
      <c r="P107" s="29">
        <f t="shared" si="3"/>
        <v>50000</v>
      </c>
      <c r="Q107" s="29">
        <f t="shared" si="4"/>
        <v>100</v>
      </c>
    </row>
    <row r="108" spans="1:17" s="1" customFormat="1" ht="11.25" customHeight="1" outlineLevel="1">
      <c r="A108" s="141" t="s">
        <v>166</v>
      </c>
      <c r="B108" s="141"/>
      <c r="C108" s="141"/>
      <c r="D108" s="24"/>
      <c r="E108" s="25" t="s">
        <v>16</v>
      </c>
      <c r="F108" s="26" t="s">
        <v>178</v>
      </c>
      <c r="G108" s="142" t="s">
        <v>181</v>
      </c>
      <c r="H108" s="142"/>
      <c r="I108" s="142" t="s">
        <v>182</v>
      </c>
      <c r="J108" s="142"/>
      <c r="K108" s="27" t="s">
        <v>169</v>
      </c>
      <c r="L108" s="29">
        <v>9399800</v>
      </c>
      <c r="M108" s="79">
        <v>7570000</v>
      </c>
      <c r="N108" s="81">
        <f t="shared" si="2"/>
        <v>80.53362837507181</v>
      </c>
      <c r="O108" s="29">
        <v>1829800</v>
      </c>
      <c r="P108" s="29">
        <f t="shared" si="3"/>
        <v>9399800</v>
      </c>
      <c r="Q108" s="29">
        <f t="shared" si="4"/>
        <v>100</v>
      </c>
    </row>
    <row r="109" spans="1:17" s="1" customFormat="1" ht="21.75" customHeight="1" outlineLevel="1">
      <c r="A109" s="141" t="s">
        <v>121</v>
      </c>
      <c r="B109" s="141"/>
      <c r="C109" s="141"/>
      <c r="D109" s="24"/>
      <c r="E109" s="25" t="s">
        <v>16</v>
      </c>
      <c r="F109" s="26" t="s">
        <v>183</v>
      </c>
      <c r="G109" s="142" t="s">
        <v>164</v>
      </c>
      <c r="H109" s="142"/>
      <c r="I109" s="142" t="s">
        <v>184</v>
      </c>
      <c r="J109" s="142"/>
      <c r="K109" s="27" t="s">
        <v>122</v>
      </c>
      <c r="L109" s="29">
        <v>18181</v>
      </c>
      <c r="M109" s="79">
        <v>18181</v>
      </c>
      <c r="N109" s="81">
        <f t="shared" si="2"/>
        <v>100</v>
      </c>
      <c r="O109" s="29" t="s">
        <v>45</v>
      </c>
      <c r="P109" s="29">
        <f t="shared" si="3"/>
        <v>18181</v>
      </c>
      <c r="Q109" s="29">
        <f t="shared" si="4"/>
        <v>100</v>
      </c>
    </row>
    <row r="110" spans="1:17" s="1" customFormat="1" ht="21.75" customHeight="1" outlineLevel="1">
      <c r="A110" s="141" t="s">
        <v>121</v>
      </c>
      <c r="B110" s="141"/>
      <c r="C110" s="141"/>
      <c r="D110" s="24"/>
      <c r="E110" s="25" t="s">
        <v>16</v>
      </c>
      <c r="F110" s="26" t="s">
        <v>183</v>
      </c>
      <c r="G110" s="142" t="s">
        <v>164</v>
      </c>
      <c r="H110" s="142"/>
      <c r="I110" s="142" t="s">
        <v>185</v>
      </c>
      <c r="J110" s="142"/>
      <c r="K110" s="27" t="s">
        <v>122</v>
      </c>
      <c r="L110" s="29">
        <v>7800</v>
      </c>
      <c r="M110" s="79">
        <v>7800</v>
      </c>
      <c r="N110" s="81">
        <f t="shared" si="2"/>
        <v>100</v>
      </c>
      <c r="O110" s="29" t="s">
        <v>45</v>
      </c>
      <c r="P110" s="29">
        <f t="shared" si="3"/>
        <v>7800</v>
      </c>
      <c r="Q110" s="29">
        <f t="shared" si="4"/>
        <v>100</v>
      </c>
    </row>
    <row r="111" spans="1:17" s="1" customFormat="1" ht="24" customHeight="1" outlineLevel="1">
      <c r="A111" s="141" t="s">
        <v>121</v>
      </c>
      <c r="B111" s="141"/>
      <c r="C111" s="141"/>
      <c r="D111" s="24"/>
      <c r="E111" s="25" t="s">
        <v>16</v>
      </c>
      <c r="F111" s="26" t="s">
        <v>183</v>
      </c>
      <c r="G111" s="142" t="s">
        <v>164</v>
      </c>
      <c r="H111" s="142"/>
      <c r="I111" s="142" t="s">
        <v>186</v>
      </c>
      <c r="J111" s="142"/>
      <c r="K111" s="27" t="s">
        <v>122</v>
      </c>
      <c r="L111" s="29">
        <v>12000</v>
      </c>
      <c r="M111" s="79">
        <v>12000</v>
      </c>
      <c r="N111" s="81">
        <f t="shared" si="2"/>
        <v>100</v>
      </c>
      <c r="O111" s="29" t="s">
        <v>45</v>
      </c>
      <c r="P111" s="29">
        <f t="shared" si="3"/>
        <v>12000</v>
      </c>
      <c r="Q111" s="29">
        <f t="shared" si="4"/>
        <v>100</v>
      </c>
    </row>
    <row r="112" spans="1:17" s="1" customFormat="1" ht="21.75" customHeight="1" outlineLevel="1">
      <c r="A112" s="141" t="s">
        <v>187</v>
      </c>
      <c r="B112" s="141"/>
      <c r="C112" s="141"/>
      <c r="D112" s="24"/>
      <c r="E112" s="25" t="s">
        <v>16</v>
      </c>
      <c r="F112" s="26" t="s">
        <v>188</v>
      </c>
      <c r="G112" s="142" t="s">
        <v>189</v>
      </c>
      <c r="H112" s="142"/>
      <c r="I112" s="142" t="s">
        <v>190</v>
      </c>
      <c r="J112" s="142"/>
      <c r="K112" s="27" t="s">
        <v>191</v>
      </c>
      <c r="L112" s="29">
        <v>28733.33</v>
      </c>
      <c r="M112" s="79">
        <v>22733.33</v>
      </c>
      <c r="N112" s="81">
        <f t="shared" si="2"/>
        <v>79.11832704388945</v>
      </c>
      <c r="O112" s="29">
        <v>6000</v>
      </c>
      <c r="P112" s="29">
        <f t="shared" si="3"/>
        <v>28733.33</v>
      </c>
      <c r="Q112" s="29">
        <f t="shared" si="4"/>
        <v>100</v>
      </c>
    </row>
    <row r="113" spans="1:17" s="1" customFormat="1" ht="22.5" customHeight="1" outlineLevel="1">
      <c r="A113" s="141" t="s">
        <v>121</v>
      </c>
      <c r="B113" s="141"/>
      <c r="C113" s="141"/>
      <c r="D113" s="24"/>
      <c r="E113" s="25" t="s">
        <v>16</v>
      </c>
      <c r="F113" s="26" t="s">
        <v>192</v>
      </c>
      <c r="G113" s="142" t="s">
        <v>193</v>
      </c>
      <c r="H113" s="142"/>
      <c r="I113" s="142" t="s">
        <v>194</v>
      </c>
      <c r="J113" s="142"/>
      <c r="K113" s="27" t="s">
        <v>122</v>
      </c>
      <c r="L113" s="29">
        <v>15000</v>
      </c>
      <c r="M113" s="79">
        <v>5779</v>
      </c>
      <c r="N113" s="81">
        <f t="shared" si="2"/>
        <v>38.526666666666664</v>
      </c>
      <c r="O113" s="29">
        <v>9221</v>
      </c>
      <c r="P113" s="29">
        <f t="shared" si="3"/>
        <v>15000</v>
      </c>
      <c r="Q113" s="29">
        <f t="shared" si="4"/>
        <v>100</v>
      </c>
    </row>
    <row r="114" spans="1:17" s="1" customFormat="1" ht="11.25" customHeight="1" outlineLevel="1">
      <c r="A114" s="136" t="s">
        <v>166</v>
      </c>
      <c r="B114" s="136"/>
      <c r="C114" s="136"/>
      <c r="D114" s="83"/>
      <c r="E114" s="84" t="s">
        <v>16</v>
      </c>
      <c r="F114" s="85" t="s">
        <v>195</v>
      </c>
      <c r="G114" s="137" t="s">
        <v>196</v>
      </c>
      <c r="H114" s="137"/>
      <c r="I114" s="137" t="s">
        <v>151</v>
      </c>
      <c r="J114" s="137"/>
      <c r="K114" s="86" t="s">
        <v>169</v>
      </c>
      <c r="L114" s="87">
        <v>8416</v>
      </c>
      <c r="M114" s="88">
        <v>8416</v>
      </c>
      <c r="N114" s="89">
        <f t="shared" si="2"/>
        <v>100</v>
      </c>
      <c r="O114" s="87" t="s">
        <v>45</v>
      </c>
      <c r="P114" s="87">
        <f t="shared" si="3"/>
        <v>8416</v>
      </c>
      <c r="Q114" s="87">
        <f t="shared" si="4"/>
        <v>100</v>
      </c>
    </row>
    <row r="115" spans="1:17" s="1" customFormat="1" ht="29.25" customHeight="1">
      <c r="A115" s="138" t="s">
        <v>197</v>
      </c>
      <c r="B115" s="138"/>
      <c r="C115" s="138"/>
      <c r="D115" s="70">
        <v>450</v>
      </c>
      <c r="E115" s="116" t="s">
        <v>38</v>
      </c>
      <c r="F115" s="116"/>
      <c r="G115" s="116"/>
      <c r="H115" s="116"/>
      <c r="I115" s="116"/>
      <c r="J115" s="116"/>
      <c r="K115" s="116"/>
      <c r="L115" s="90">
        <f>-L122</f>
        <v>-188628.12999999896</v>
      </c>
      <c r="M115" s="29">
        <v>1732222.44</v>
      </c>
      <c r="N115" s="91"/>
      <c r="O115" s="46">
        <v>0</v>
      </c>
      <c r="P115" s="29">
        <f>+P19-P56</f>
        <v>616261.1400000006</v>
      </c>
      <c r="Q115" s="29"/>
    </row>
    <row r="116" spans="1:17" ht="11.25" customHeight="1" hidden="1">
      <c r="A116" s="139" t="s">
        <v>236</v>
      </c>
      <c r="B116" s="139"/>
      <c r="C116" s="139"/>
      <c r="D116" s="74"/>
      <c r="E116" s="140"/>
      <c r="F116" s="140"/>
      <c r="G116" s="140"/>
      <c r="H116" s="140"/>
      <c r="I116" s="140"/>
      <c r="J116" s="140"/>
      <c r="K116" s="140"/>
      <c r="L116" s="74"/>
      <c r="M116" s="74" t="s">
        <v>224</v>
      </c>
      <c r="N116" s="74"/>
      <c r="O116" s="74"/>
      <c r="P116" s="75">
        <f>P115+188628.13</f>
        <v>804889.2700000006</v>
      </c>
      <c r="Q116" s="74"/>
    </row>
    <row r="117" spans="1:17" ht="12" customHeight="1">
      <c r="A117" s="125" t="s">
        <v>198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2"/>
    </row>
    <row r="118" spans="1:17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1.25" customHeight="1">
      <c r="A119" s="126" t="s">
        <v>27</v>
      </c>
      <c r="B119" s="126"/>
      <c r="C119" s="126"/>
      <c r="D119" s="130" t="s">
        <v>28</v>
      </c>
      <c r="E119" s="132" t="s">
        <v>199</v>
      </c>
      <c r="F119" s="132"/>
      <c r="G119" s="132"/>
      <c r="H119" s="132"/>
      <c r="I119" s="132"/>
      <c r="J119" s="132"/>
      <c r="K119" s="132"/>
      <c r="L119" s="130" t="s">
        <v>30</v>
      </c>
      <c r="M119" s="135" t="s">
        <v>237</v>
      </c>
      <c r="N119" s="135"/>
      <c r="O119" s="135"/>
      <c r="P119" s="135"/>
      <c r="Q119" s="12" t="s">
        <v>31</v>
      </c>
    </row>
    <row r="120" spans="1:17" ht="21.75" customHeight="1">
      <c r="A120" s="127"/>
      <c r="B120" s="128"/>
      <c r="C120" s="129"/>
      <c r="D120" s="131"/>
      <c r="E120" s="133"/>
      <c r="F120" s="134"/>
      <c r="G120" s="134"/>
      <c r="H120" s="134"/>
      <c r="I120" s="134"/>
      <c r="J120" s="134"/>
      <c r="K120" s="134"/>
      <c r="L120" s="131"/>
      <c r="M120" s="13" t="s">
        <v>32</v>
      </c>
      <c r="N120" s="13" t="s">
        <v>33</v>
      </c>
      <c r="O120" s="13" t="s">
        <v>34</v>
      </c>
      <c r="P120" s="13" t="s">
        <v>35</v>
      </c>
      <c r="Q120" s="14" t="s">
        <v>36</v>
      </c>
    </row>
    <row r="121" spans="1:17" ht="11.25" customHeight="1" thickBot="1">
      <c r="A121" s="119">
        <v>1</v>
      </c>
      <c r="B121" s="119"/>
      <c r="C121" s="119"/>
      <c r="D121" s="15">
        <v>2</v>
      </c>
      <c r="E121" s="120">
        <v>3</v>
      </c>
      <c r="F121" s="120"/>
      <c r="G121" s="120"/>
      <c r="H121" s="120"/>
      <c r="I121" s="120"/>
      <c r="J121" s="120"/>
      <c r="K121" s="120"/>
      <c r="L121" s="15">
        <v>4</v>
      </c>
      <c r="M121" s="15">
        <v>5</v>
      </c>
      <c r="N121" s="15">
        <v>6</v>
      </c>
      <c r="O121" s="15">
        <v>7</v>
      </c>
      <c r="P121" s="15">
        <v>8</v>
      </c>
      <c r="Q121" s="15">
        <v>9</v>
      </c>
    </row>
    <row r="122" spans="1:17" s="1" customFormat="1" ht="23.25" customHeight="1">
      <c r="A122" s="121" t="s">
        <v>200</v>
      </c>
      <c r="B122" s="121"/>
      <c r="C122" s="121"/>
      <c r="D122" s="32">
        <v>500</v>
      </c>
      <c r="E122" s="122" t="s">
        <v>38</v>
      </c>
      <c r="F122" s="122"/>
      <c r="G122" s="122"/>
      <c r="H122" s="122"/>
      <c r="I122" s="122"/>
      <c r="J122" s="122"/>
      <c r="K122" s="122"/>
      <c r="L122" s="18">
        <f>L135</f>
        <v>188628.12999999896</v>
      </c>
      <c r="M122" s="17">
        <v>-1732222.44</v>
      </c>
      <c r="N122" s="18">
        <v>0</v>
      </c>
      <c r="O122" s="18">
        <v>0</v>
      </c>
      <c r="P122" s="17">
        <v>-1732222.44</v>
      </c>
      <c r="Q122" s="34">
        <v>0</v>
      </c>
    </row>
    <row r="123" spans="1:17" ht="12" customHeight="1">
      <c r="A123" s="123" t="s">
        <v>39</v>
      </c>
      <c r="B123" s="123"/>
      <c r="C123" s="123"/>
      <c r="D123" s="19"/>
      <c r="E123" s="124"/>
      <c r="F123" s="124"/>
      <c r="G123" s="124"/>
      <c r="H123" s="124"/>
      <c r="I123" s="124"/>
      <c r="J123" s="124"/>
      <c r="K123" s="124"/>
      <c r="L123" s="35"/>
      <c r="M123" s="35"/>
      <c r="N123" s="35"/>
      <c r="O123" s="35"/>
      <c r="P123" s="35"/>
      <c r="Q123" s="36"/>
    </row>
    <row r="124" spans="1:17" s="1" customFormat="1" ht="23.25" customHeight="1">
      <c r="A124" s="117" t="s">
        <v>201</v>
      </c>
      <c r="B124" s="117"/>
      <c r="C124" s="117"/>
      <c r="D124" s="37">
        <v>520</v>
      </c>
      <c r="E124" s="111" t="s">
        <v>38</v>
      </c>
      <c r="F124" s="111"/>
      <c r="G124" s="111"/>
      <c r="H124" s="111"/>
      <c r="I124" s="111"/>
      <c r="J124" s="111"/>
      <c r="K124" s="111"/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9">
        <v>0</v>
      </c>
    </row>
    <row r="125" spans="1:17" ht="11.25" customHeight="1" collapsed="1">
      <c r="A125" s="113" t="s">
        <v>202</v>
      </c>
      <c r="B125" s="113"/>
      <c r="C125" s="113"/>
      <c r="D125" s="33"/>
      <c r="E125" s="40"/>
      <c r="F125" s="41"/>
      <c r="G125" s="114"/>
      <c r="H125" s="114"/>
      <c r="I125" s="114"/>
      <c r="J125" s="41"/>
      <c r="K125" s="42"/>
      <c r="L125" s="43"/>
      <c r="M125" s="43"/>
      <c r="N125" s="43"/>
      <c r="O125" s="43"/>
      <c r="P125" s="43"/>
      <c r="Q125" s="44"/>
    </row>
    <row r="126" spans="1:17" s="1" customFormat="1" ht="11.25" customHeight="1" hidden="1" outlineLevel="1">
      <c r="A126" s="115" t="s">
        <v>203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1:17" s="1" customFormat="1" ht="23.25" customHeight="1" hidden="1">
      <c r="A127" s="118" t="s">
        <v>204</v>
      </c>
      <c r="B127" s="118"/>
      <c r="C127" s="118"/>
      <c r="D127" s="37">
        <v>620</v>
      </c>
      <c r="E127" s="111" t="s">
        <v>38</v>
      </c>
      <c r="F127" s="111"/>
      <c r="G127" s="111"/>
      <c r="H127" s="111"/>
      <c r="I127" s="111"/>
      <c r="J127" s="111"/>
      <c r="K127" s="111"/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9">
        <v>0</v>
      </c>
    </row>
    <row r="128" spans="1:17" ht="12" customHeight="1" hidden="1">
      <c r="A128" s="113" t="s">
        <v>202</v>
      </c>
      <c r="B128" s="113"/>
      <c r="C128" s="113"/>
      <c r="D128" s="33"/>
      <c r="E128" s="41"/>
      <c r="F128" s="41"/>
      <c r="G128" s="114"/>
      <c r="H128" s="114"/>
      <c r="I128" s="114"/>
      <c r="J128" s="41"/>
      <c r="K128" s="42"/>
      <c r="L128" s="43"/>
      <c r="M128" s="43"/>
      <c r="N128" s="43"/>
      <c r="O128" s="43"/>
      <c r="P128" s="43"/>
      <c r="Q128" s="44"/>
    </row>
    <row r="129" spans="1:17" s="1" customFormat="1" ht="11.25" customHeight="1" hidden="1" outlineLevel="1">
      <c r="A129" s="115" t="s">
        <v>203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1:17" s="1" customFormat="1" ht="12" customHeight="1" hidden="1">
      <c r="A130" s="112" t="s">
        <v>205</v>
      </c>
      <c r="B130" s="112"/>
      <c r="C130" s="112"/>
      <c r="D130" s="45">
        <v>700</v>
      </c>
      <c r="E130" s="116" t="s">
        <v>38</v>
      </c>
      <c r="F130" s="116"/>
      <c r="G130" s="116"/>
      <c r="H130" s="116"/>
      <c r="I130" s="116"/>
      <c r="J130" s="116"/>
      <c r="K130" s="116"/>
      <c r="L130" s="46">
        <v>0</v>
      </c>
      <c r="M130" s="47" t="s">
        <v>38</v>
      </c>
      <c r="N130" s="46">
        <v>0</v>
      </c>
      <c r="O130" s="46">
        <v>0</v>
      </c>
      <c r="P130" s="46">
        <v>0</v>
      </c>
      <c r="Q130" s="48">
        <v>0</v>
      </c>
    </row>
    <row r="131" spans="1:17" s="1" customFormat="1" ht="12" customHeight="1" hidden="1">
      <c r="A131" s="110" t="s">
        <v>206</v>
      </c>
      <c r="B131" s="110"/>
      <c r="C131" s="110"/>
      <c r="D131" s="37">
        <v>710</v>
      </c>
      <c r="E131" s="111" t="s">
        <v>38</v>
      </c>
      <c r="F131" s="111"/>
      <c r="G131" s="111"/>
      <c r="H131" s="111"/>
      <c r="I131" s="111"/>
      <c r="J131" s="111"/>
      <c r="K131" s="111"/>
      <c r="L131" s="38">
        <v>0</v>
      </c>
      <c r="M131" s="49" t="s">
        <v>38</v>
      </c>
      <c r="N131" s="38">
        <v>0</v>
      </c>
      <c r="O131" s="38">
        <v>0</v>
      </c>
      <c r="P131" s="38">
        <v>0</v>
      </c>
      <c r="Q131" s="50" t="s">
        <v>38</v>
      </c>
    </row>
    <row r="132" spans="1:17" s="1" customFormat="1" ht="11.25" customHeight="1" hidden="1" outlineLevel="1">
      <c r="A132" s="109" t="s">
        <v>203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1:17" s="1" customFormat="1" ht="12" customHeight="1" hidden="1">
      <c r="A133" s="110" t="s">
        <v>207</v>
      </c>
      <c r="B133" s="110"/>
      <c r="C133" s="110"/>
      <c r="D133" s="37">
        <v>720</v>
      </c>
      <c r="E133" s="111" t="s">
        <v>38</v>
      </c>
      <c r="F133" s="111"/>
      <c r="G133" s="111"/>
      <c r="H133" s="111"/>
      <c r="I133" s="111"/>
      <c r="J133" s="111"/>
      <c r="K133" s="111"/>
      <c r="L133" s="38">
        <v>0</v>
      </c>
      <c r="M133" s="49" t="s">
        <v>38</v>
      </c>
      <c r="N133" s="38">
        <v>0</v>
      </c>
      <c r="O133" s="38">
        <v>0</v>
      </c>
      <c r="P133" s="38">
        <v>0</v>
      </c>
      <c r="Q133" s="50" t="s">
        <v>38</v>
      </c>
    </row>
    <row r="134" spans="1:17" s="1" customFormat="1" ht="11.25" customHeight="1" hidden="1" outlineLevel="1">
      <c r="A134" s="109" t="s">
        <v>203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1:17" s="1" customFormat="1" ht="23.25" customHeight="1">
      <c r="A135" s="112" t="s">
        <v>208</v>
      </c>
      <c r="B135" s="112"/>
      <c r="C135" s="112"/>
      <c r="D135" s="45">
        <v>800</v>
      </c>
      <c r="E135" s="104" t="s">
        <v>38</v>
      </c>
      <c r="F135" s="104"/>
      <c r="G135" s="104"/>
      <c r="H135" s="104"/>
      <c r="I135" s="104"/>
      <c r="J135" s="104"/>
      <c r="K135" s="104"/>
      <c r="L135" s="68">
        <f>L136</f>
        <v>188628.12999999896</v>
      </c>
      <c r="M135" s="29">
        <v>-1732222.44</v>
      </c>
      <c r="N135" s="46">
        <v>0</v>
      </c>
      <c r="O135" s="46">
        <v>0</v>
      </c>
      <c r="P135" s="29">
        <v>-1732222.44</v>
      </c>
      <c r="Q135" s="51" t="s">
        <v>38</v>
      </c>
    </row>
    <row r="136" spans="1:17" s="1" customFormat="1" ht="42.75" customHeight="1">
      <c r="A136" s="105" t="s">
        <v>209</v>
      </c>
      <c r="B136" s="105"/>
      <c r="C136" s="105"/>
      <c r="D136" s="52">
        <v>810</v>
      </c>
      <c r="E136" s="104" t="s">
        <v>38</v>
      </c>
      <c r="F136" s="104"/>
      <c r="G136" s="104"/>
      <c r="H136" s="104"/>
      <c r="I136" s="104"/>
      <c r="J136" s="104"/>
      <c r="K136" s="104"/>
      <c r="L136" s="68">
        <f>L138--L139</f>
        <v>188628.12999999896</v>
      </c>
      <c r="M136" s="29">
        <v>-1732222.44</v>
      </c>
      <c r="N136" s="46">
        <v>0</v>
      </c>
      <c r="O136" s="47" t="s">
        <v>38</v>
      </c>
      <c r="P136" s="29">
        <v>-1732222.44</v>
      </c>
      <c r="Q136" s="51" t="s">
        <v>38</v>
      </c>
    </row>
    <row r="137" spans="1:17" ht="12.75" customHeight="1">
      <c r="A137" s="106" t="s">
        <v>202</v>
      </c>
      <c r="B137" s="106"/>
      <c r="C137" s="106"/>
      <c r="D137" s="19"/>
      <c r="E137" s="108"/>
      <c r="F137" s="108"/>
      <c r="G137" s="108"/>
      <c r="H137" s="108"/>
      <c r="I137" s="108"/>
      <c r="J137" s="108"/>
      <c r="K137" s="108"/>
      <c r="L137" s="53"/>
      <c r="M137" s="54"/>
      <c r="N137" s="54"/>
      <c r="O137" s="53"/>
      <c r="P137" s="54"/>
      <c r="Q137" s="55"/>
    </row>
    <row r="138" spans="1:17" s="1" customFormat="1" ht="32.25" customHeight="1">
      <c r="A138" s="98" t="s">
        <v>210</v>
      </c>
      <c r="B138" s="98"/>
      <c r="C138" s="98"/>
      <c r="D138" s="37">
        <v>811</v>
      </c>
      <c r="E138" s="99" t="s">
        <v>38</v>
      </c>
      <c r="F138" s="99"/>
      <c r="G138" s="99"/>
      <c r="H138" s="99"/>
      <c r="I138" s="99"/>
      <c r="J138" s="99"/>
      <c r="K138" s="99"/>
      <c r="L138" s="67">
        <f>-L19</f>
        <v>-21696225.85</v>
      </c>
      <c r="M138" s="56">
        <v>-18895145.18</v>
      </c>
      <c r="N138" s="38">
        <v>0</v>
      </c>
      <c r="O138" s="49" t="s">
        <v>38</v>
      </c>
      <c r="P138" s="56">
        <v>-18895145.18</v>
      </c>
      <c r="Q138" s="50" t="s">
        <v>38</v>
      </c>
    </row>
    <row r="139" spans="1:17" s="1" customFormat="1" ht="32.25" customHeight="1">
      <c r="A139" s="100" t="s">
        <v>211</v>
      </c>
      <c r="B139" s="100"/>
      <c r="C139" s="100"/>
      <c r="D139" s="37">
        <v>812</v>
      </c>
      <c r="E139" s="104" t="s">
        <v>38</v>
      </c>
      <c r="F139" s="104"/>
      <c r="G139" s="104"/>
      <c r="H139" s="104"/>
      <c r="I139" s="104"/>
      <c r="J139" s="104"/>
      <c r="K139" s="104"/>
      <c r="L139" s="68">
        <f>L56</f>
        <v>21884853.98</v>
      </c>
      <c r="M139" s="29">
        <v>17162922.74</v>
      </c>
      <c r="N139" s="46">
        <v>0</v>
      </c>
      <c r="O139" s="47" t="s">
        <v>38</v>
      </c>
      <c r="P139" s="29">
        <v>17162922.74</v>
      </c>
      <c r="Q139" s="51" t="s">
        <v>38</v>
      </c>
    </row>
    <row r="140" spans="1:17" s="1" customFormat="1" ht="21.75" customHeight="1">
      <c r="A140" s="105" t="s">
        <v>212</v>
      </c>
      <c r="B140" s="105"/>
      <c r="C140" s="105"/>
      <c r="D140" s="37">
        <v>820</v>
      </c>
      <c r="E140" s="104" t="s">
        <v>38</v>
      </c>
      <c r="F140" s="104"/>
      <c r="G140" s="104"/>
      <c r="H140" s="104"/>
      <c r="I140" s="104"/>
      <c r="J140" s="104"/>
      <c r="K140" s="104"/>
      <c r="L140" s="47" t="s">
        <v>38</v>
      </c>
      <c r="M140" s="47" t="s">
        <v>38</v>
      </c>
      <c r="N140" s="46">
        <v>0</v>
      </c>
      <c r="O140" s="46">
        <v>0</v>
      </c>
      <c r="P140" s="46">
        <v>0</v>
      </c>
      <c r="Q140" s="51" t="s">
        <v>38</v>
      </c>
    </row>
    <row r="141" spans="1:17" ht="12" customHeight="1">
      <c r="A141" s="106" t="s">
        <v>39</v>
      </c>
      <c r="B141" s="106"/>
      <c r="C141" s="106"/>
      <c r="D141" s="19"/>
      <c r="E141" s="107"/>
      <c r="F141" s="107"/>
      <c r="G141" s="107"/>
      <c r="H141" s="107"/>
      <c r="I141" s="107"/>
      <c r="J141" s="107"/>
      <c r="K141" s="107"/>
      <c r="L141" s="53"/>
      <c r="M141" s="53"/>
      <c r="N141" s="54"/>
      <c r="O141" s="54"/>
      <c r="P141" s="54"/>
      <c r="Q141" s="55"/>
    </row>
    <row r="142" spans="1:17" s="1" customFormat="1" ht="21.75" customHeight="1">
      <c r="A142" s="98" t="s">
        <v>213</v>
      </c>
      <c r="B142" s="98"/>
      <c r="C142" s="98"/>
      <c r="D142" s="37">
        <v>821</v>
      </c>
      <c r="E142" s="99" t="s">
        <v>38</v>
      </c>
      <c r="F142" s="99"/>
      <c r="G142" s="99"/>
      <c r="H142" s="99"/>
      <c r="I142" s="99"/>
      <c r="J142" s="99"/>
      <c r="K142" s="99"/>
      <c r="L142" s="49" t="s">
        <v>38</v>
      </c>
      <c r="M142" s="49" t="s">
        <v>38</v>
      </c>
      <c r="N142" s="38">
        <v>0</v>
      </c>
      <c r="O142" s="38">
        <v>0</v>
      </c>
      <c r="P142" s="38">
        <v>0</v>
      </c>
      <c r="Q142" s="50" t="s">
        <v>38</v>
      </c>
    </row>
    <row r="143" spans="1:17" s="1" customFormat="1" ht="21.75" customHeight="1" thickBot="1">
      <c r="A143" s="100" t="s">
        <v>214</v>
      </c>
      <c r="B143" s="100"/>
      <c r="C143" s="100"/>
      <c r="D143" s="57">
        <v>822</v>
      </c>
      <c r="E143" s="101" t="s">
        <v>38</v>
      </c>
      <c r="F143" s="101"/>
      <c r="G143" s="101"/>
      <c r="H143" s="101"/>
      <c r="I143" s="101"/>
      <c r="J143" s="101"/>
      <c r="K143" s="101"/>
      <c r="L143" s="58" t="s">
        <v>38</v>
      </c>
      <c r="M143" s="58" t="s">
        <v>38</v>
      </c>
      <c r="N143" s="59">
        <v>0</v>
      </c>
      <c r="O143" s="59">
        <v>0</v>
      </c>
      <c r="P143" s="59">
        <v>0</v>
      </c>
      <c r="Q143" s="60" t="s">
        <v>38</v>
      </c>
    </row>
    <row r="144" spans="1:17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8.75" customHeight="1">
      <c r="A145" s="69" t="s">
        <v>231</v>
      </c>
      <c r="B145" s="2"/>
      <c r="C145" s="2"/>
      <c r="D145" s="2"/>
      <c r="E145" s="102" t="s">
        <v>232</v>
      </c>
      <c r="F145" s="102"/>
      <c r="G145" s="102"/>
      <c r="H145" s="102"/>
      <c r="I145" s="102"/>
      <c r="J145" s="102"/>
      <c r="K145" s="2"/>
      <c r="L145" s="103"/>
      <c r="M145" s="103"/>
      <c r="N145" s="2"/>
      <c r="O145" s="2"/>
      <c r="P145" s="2"/>
      <c r="Q145" s="2"/>
    </row>
    <row r="146" spans="1:17" ht="11.25" customHeight="1">
      <c r="A146" s="2" t="s">
        <v>5</v>
      </c>
      <c r="B146" s="2"/>
      <c r="C146" s="62" t="s">
        <v>215</v>
      </c>
      <c r="D146" s="2" t="s">
        <v>5</v>
      </c>
      <c r="E146" s="95" t="s">
        <v>216</v>
      </c>
      <c r="F146" s="95"/>
      <c r="G146" s="95"/>
      <c r="H146" s="95"/>
      <c r="I146" s="95"/>
      <c r="J146" s="95"/>
      <c r="K146" s="2" t="s">
        <v>5</v>
      </c>
      <c r="L146" s="103"/>
      <c r="M146" s="103"/>
      <c r="N146" s="76"/>
      <c r="O146" s="76"/>
      <c r="P146" s="76"/>
      <c r="Q146" s="76"/>
    </row>
    <row r="147" spans="1:1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77"/>
      <c r="O147" s="76"/>
      <c r="P147" s="93"/>
      <c r="Q147" s="93"/>
    </row>
    <row r="148" spans="1:17" ht="12" customHeight="1">
      <c r="A148" s="61" t="s">
        <v>217</v>
      </c>
      <c r="B148" s="2"/>
      <c r="C148" s="2"/>
      <c r="D148" s="2"/>
      <c r="E148" s="94" t="s">
        <v>218</v>
      </c>
      <c r="F148" s="94"/>
      <c r="G148" s="94"/>
      <c r="H148" s="94"/>
      <c r="I148" s="94"/>
      <c r="J148" s="94"/>
      <c r="K148" s="2"/>
      <c r="L148" s="2"/>
      <c r="M148" s="2"/>
      <c r="N148" s="2"/>
      <c r="O148" s="2"/>
      <c r="P148" s="2"/>
      <c r="Q148" s="2"/>
    </row>
    <row r="149" spans="1:17" ht="11.25" customHeight="1">
      <c r="A149" s="2"/>
      <c r="B149" s="2"/>
      <c r="C149" s="62" t="s">
        <v>215</v>
      </c>
      <c r="D149" s="2" t="s">
        <v>5</v>
      </c>
      <c r="E149" s="95" t="s">
        <v>216</v>
      </c>
      <c r="F149" s="95"/>
      <c r="G149" s="95"/>
      <c r="H149" s="95"/>
      <c r="I149" s="95"/>
      <c r="J149" s="95"/>
      <c r="K149" s="2"/>
      <c r="L149" s="2"/>
      <c r="M149" s="2"/>
      <c r="N149" s="2"/>
      <c r="O149" s="2"/>
      <c r="P149" s="2"/>
      <c r="Q149" s="2"/>
    </row>
    <row r="150" spans="1:17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" customHeight="1">
      <c r="A152" s="65" t="s">
        <v>220</v>
      </c>
      <c r="B152" s="2"/>
      <c r="C152" s="66" t="s">
        <v>217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97" t="s">
        <v>234</v>
      </c>
      <c r="O152" s="97"/>
      <c r="P152" s="2"/>
      <c r="Q152" s="64" t="s">
        <v>235</v>
      </c>
    </row>
    <row r="153" spans="1:17" ht="11.25" customHeight="1">
      <c r="A153" s="2"/>
      <c r="B153" s="2"/>
      <c r="C153" s="63" t="s">
        <v>219</v>
      </c>
      <c r="D153" s="2"/>
      <c r="E153" s="2"/>
      <c r="F153" s="2"/>
      <c r="G153" s="2"/>
      <c r="H153" s="2"/>
      <c r="I153" s="2"/>
      <c r="J153" s="2"/>
      <c r="K153" s="2"/>
      <c r="L153" s="62" t="s">
        <v>215</v>
      </c>
      <c r="M153" s="2"/>
      <c r="N153" s="95" t="s">
        <v>216</v>
      </c>
      <c r="O153" s="95"/>
      <c r="P153" s="2"/>
      <c r="Q153" s="63" t="s">
        <v>221</v>
      </c>
    </row>
    <row r="154" spans="1:17" ht="11.25" customHeight="1">
      <c r="A154" s="96" t="s">
        <v>233</v>
      </c>
      <c r="B154" s="96"/>
      <c r="C154" s="9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1.25" customHeight="1">
      <c r="A155" s="2" t="s">
        <v>5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1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1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1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1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1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1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1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1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1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1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1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1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1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1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1.25">
      <c r="A180" s="2"/>
      <c r="B180" s="2"/>
      <c r="C180" s="2"/>
      <c r="L180" s="2"/>
      <c r="M180" s="2"/>
      <c r="N180" s="2"/>
      <c r="O180" s="2"/>
      <c r="P180" s="2"/>
      <c r="Q180" s="2"/>
    </row>
    <row r="181" spans="1:17" ht="11.25">
      <c r="A181" s="2"/>
      <c r="B181" s="2"/>
      <c r="C181" s="2"/>
      <c r="L181" s="2"/>
      <c r="M181" s="2"/>
      <c r="N181" s="2"/>
      <c r="O181" s="2"/>
      <c r="P181" s="2"/>
      <c r="Q181" s="2"/>
    </row>
    <row r="182" spans="1:17" ht="11.25">
      <c r="A182" s="2"/>
      <c r="B182" s="2"/>
      <c r="C182" s="2"/>
      <c r="L182" s="2"/>
      <c r="M182" s="2"/>
      <c r="N182" s="2"/>
      <c r="O182" s="2"/>
      <c r="P182" s="2"/>
      <c r="Q182" s="2"/>
    </row>
    <row r="183" spans="1:17" ht="11.25">
      <c r="A183" s="2"/>
      <c r="B183" s="2"/>
      <c r="C183" s="2"/>
      <c r="L183" s="2"/>
      <c r="M183" s="2"/>
      <c r="N183" s="2"/>
      <c r="O183" s="2"/>
      <c r="P183" s="2"/>
      <c r="Q183" s="2"/>
    </row>
    <row r="184" spans="1:17" ht="11.25">
      <c r="A184" s="2"/>
      <c r="B184" s="2"/>
      <c r="C184" s="2"/>
      <c r="L184" s="2"/>
      <c r="M184" s="2"/>
      <c r="N184" s="2"/>
      <c r="O184" s="2"/>
      <c r="P184" s="2"/>
      <c r="Q184" s="2"/>
    </row>
  </sheetData>
  <sheetProtection/>
  <mergeCells count="337">
    <mergeCell ref="A1:P1"/>
    <mergeCell ref="A2:P2"/>
    <mergeCell ref="A3:P3"/>
    <mergeCell ref="A4:P4"/>
    <mergeCell ref="E6:J6"/>
    <mergeCell ref="K6:L6"/>
    <mergeCell ref="A8:J8"/>
    <mergeCell ref="K8:O9"/>
    <mergeCell ref="A9:J9"/>
    <mergeCell ref="A10:C10"/>
    <mergeCell ref="K10:O10"/>
    <mergeCell ref="B12:C12"/>
    <mergeCell ref="A14:Q14"/>
    <mergeCell ref="A16:C17"/>
    <mergeCell ref="D16:D17"/>
    <mergeCell ref="E16:K17"/>
    <mergeCell ref="L16:L17"/>
    <mergeCell ref="M16:M17"/>
    <mergeCell ref="N16:N17"/>
    <mergeCell ref="O16:O17"/>
    <mergeCell ref="P16:P17"/>
    <mergeCell ref="Q16:Q17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A45:C45"/>
    <mergeCell ref="F45:I45"/>
    <mergeCell ref="A46:C46"/>
    <mergeCell ref="F46:I46"/>
    <mergeCell ref="A47:C47"/>
    <mergeCell ref="F47:I47"/>
    <mergeCell ref="A48:C48"/>
    <mergeCell ref="F48:I48"/>
    <mergeCell ref="A49:C49"/>
    <mergeCell ref="F49:I49"/>
    <mergeCell ref="A50:C50"/>
    <mergeCell ref="E50:J50"/>
    <mergeCell ref="A51:Q51"/>
    <mergeCell ref="A53:C54"/>
    <mergeCell ref="D53:D54"/>
    <mergeCell ref="E53:K54"/>
    <mergeCell ref="L53:L54"/>
    <mergeCell ref="M53:M54"/>
    <mergeCell ref="N53:N54"/>
    <mergeCell ref="O53:O54"/>
    <mergeCell ref="P53:P54"/>
    <mergeCell ref="Q53:Q54"/>
    <mergeCell ref="A55:C55"/>
    <mergeCell ref="E55:K55"/>
    <mergeCell ref="A56:C56"/>
    <mergeCell ref="E56:K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12:C112"/>
    <mergeCell ref="G112:H112"/>
    <mergeCell ref="I112:J112"/>
    <mergeCell ref="A113:C113"/>
    <mergeCell ref="G113:H113"/>
    <mergeCell ref="I113:J113"/>
    <mergeCell ref="A114:C114"/>
    <mergeCell ref="G114:H114"/>
    <mergeCell ref="I114:J114"/>
    <mergeCell ref="A115:C115"/>
    <mergeCell ref="E115:K115"/>
    <mergeCell ref="A116:C116"/>
    <mergeCell ref="E116:K116"/>
    <mergeCell ref="A117:P117"/>
    <mergeCell ref="A119:C120"/>
    <mergeCell ref="D119:D120"/>
    <mergeCell ref="E119:K120"/>
    <mergeCell ref="L119:L120"/>
    <mergeCell ref="M119:P119"/>
    <mergeCell ref="A121:C121"/>
    <mergeCell ref="E121:K121"/>
    <mergeCell ref="A122:C122"/>
    <mergeCell ref="E122:K122"/>
    <mergeCell ref="A123:C123"/>
    <mergeCell ref="E123:K123"/>
    <mergeCell ref="A124:C124"/>
    <mergeCell ref="E124:K124"/>
    <mergeCell ref="A125:C125"/>
    <mergeCell ref="G125:I125"/>
    <mergeCell ref="A126:Q126"/>
    <mergeCell ref="A127:C127"/>
    <mergeCell ref="E127:K127"/>
    <mergeCell ref="A128:C128"/>
    <mergeCell ref="G128:I128"/>
    <mergeCell ref="A129:Q129"/>
    <mergeCell ref="A130:C130"/>
    <mergeCell ref="E130:K130"/>
    <mergeCell ref="A131:C131"/>
    <mergeCell ref="E131:K131"/>
    <mergeCell ref="A132:Q132"/>
    <mergeCell ref="A133:C133"/>
    <mergeCell ref="E133:K133"/>
    <mergeCell ref="A134:Q134"/>
    <mergeCell ref="A135:C135"/>
    <mergeCell ref="E135:K135"/>
    <mergeCell ref="A136:C136"/>
    <mergeCell ref="E136:K136"/>
    <mergeCell ref="A137:C137"/>
    <mergeCell ref="E137:K137"/>
    <mergeCell ref="A138:C138"/>
    <mergeCell ref="E138:K138"/>
    <mergeCell ref="A139:C139"/>
    <mergeCell ref="E139:K139"/>
    <mergeCell ref="A140:C140"/>
    <mergeCell ref="E140:K140"/>
    <mergeCell ref="A141:C141"/>
    <mergeCell ref="E141:K141"/>
    <mergeCell ref="A142:C142"/>
    <mergeCell ref="E142:K142"/>
    <mergeCell ref="A143:C143"/>
    <mergeCell ref="E143:K143"/>
    <mergeCell ref="E145:J145"/>
    <mergeCell ref="L145:M146"/>
    <mergeCell ref="E146:J146"/>
    <mergeCell ref="P147:Q147"/>
    <mergeCell ref="E148:J148"/>
    <mergeCell ref="E149:J149"/>
    <mergeCell ref="A154:C154"/>
    <mergeCell ref="N152:O152"/>
    <mergeCell ref="N153:O153"/>
  </mergeCells>
  <printOptions/>
  <pageMargins left="0.7480314960629921" right="0.5511811023622047" top="0.5905511811023623" bottom="0" header="0.5118110236220472" footer="0"/>
  <pageSetup fitToHeight="0" fitToWidth="1" horizontalDpi="600" verticalDpi="600" orientation="landscape" paperSize="9" scale="89" r:id="rId2"/>
  <rowBreaks count="2" manualBreakCount="2">
    <brk id="50" max="0" man="1"/>
    <brk id="116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2019-11-04T09:36:24Z</cp:lastPrinted>
  <dcterms:created xsi:type="dcterms:W3CDTF">2019-11-01T08:49:03Z</dcterms:created>
  <dcterms:modified xsi:type="dcterms:W3CDTF">2019-11-12T09:07:47Z</dcterms:modified>
  <cp:category/>
  <cp:version/>
  <cp:contentType/>
  <cp:contentStatus/>
  <cp:revision>1</cp:revision>
</cp:coreProperties>
</file>