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Реестр смет на дворовые тер." sheetId="4" r:id="rId1"/>
  </sheets>
  <definedNames>
    <definedName name="_xlnm.Print_Titles" localSheetId="0">'Реестр смет на дворовые тер.'!$6:$9</definedName>
    <definedName name="_xlnm.Print_Area" localSheetId="0">'Реестр смет на дворовые тер.'!$A$1:$J$30</definedName>
  </definedNames>
  <calcPr calcId="124519"/>
</workbook>
</file>

<file path=xl/calcChain.xml><?xml version="1.0" encoding="utf-8"?>
<calcChain xmlns="http://schemas.openxmlformats.org/spreadsheetml/2006/main">
  <c r="E10" i="4"/>
  <c r="G16"/>
  <c r="G12"/>
  <c r="G11"/>
  <c r="F11"/>
  <c r="E11"/>
  <c r="D16"/>
  <c r="F10"/>
  <c r="I12"/>
  <c r="E12" s="1"/>
  <c r="I10"/>
  <c r="F12" l="1"/>
  <c r="G10"/>
  <c r="F16" l="1"/>
  <c r="I16"/>
  <c r="I20" l="1"/>
  <c r="G20"/>
  <c r="F20"/>
  <c r="F21" s="1"/>
  <c r="E20"/>
  <c r="D20"/>
  <c r="I21" l="1"/>
  <c r="G21"/>
  <c r="D21" l="1"/>
  <c r="E16"/>
  <c r="E21" l="1"/>
</calcChain>
</file>

<file path=xl/sharedStrings.xml><?xml version="1.0" encoding="utf-8"?>
<sst xmlns="http://schemas.openxmlformats.org/spreadsheetml/2006/main" count="41" uniqueCount="40">
  <si>
    <t>№ п/п</t>
  </si>
  <si>
    <t>№ локально-сметного расчета</t>
  </si>
  <si>
    <t>Распределение по источникам финансирования</t>
  </si>
  <si>
    <t>Адрес дворовой территории</t>
  </si>
  <si>
    <t xml:space="preserve">подпись </t>
  </si>
  <si>
    <t>(ФИО)</t>
  </si>
  <si>
    <t>Сумма локально-сметного расчета,                       руб.</t>
  </si>
  <si>
    <t xml:space="preserve">2. Реестр локально-сметных расчетов по благоустройству дворовых территорий  по распределению экономии </t>
  </si>
  <si>
    <t>2.1</t>
  </si>
  <si>
    <t>средства заинтересованных лиц по минимальному перечню работ         (от 2%),                       руб.</t>
  </si>
  <si>
    <t>Итого по п.2</t>
  </si>
  <si>
    <t xml:space="preserve">Итого общее </t>
  </si>
  <si>
    <t>г. Ужур, пер. Новый, д. 13</t>
  </si>
  <si>
    <t>б/н</t>
  </si>
  <si>
    <t>г. Ужур, ул. Западная, д. 1</t>
  </si>
  <si>
    <t>2.2</t>
  </si>
  <si>
    <t xml:space="preserve">Итого </t>
  </si>
  <si>
    <t>1</t>
  </si>
  <si>
    <t>2</t>
  </si>
  <si>
    <t>3</t>
  </si>
  <si>
    <t>4</t>
  </si>
  <si>
    <t>5</t>
  </si>
  <si>
    <t>6</t>
  </si>
  <si>
    <t>Реестр локально-сметных расчетов  на реализацию мероприятий по благоустройству дворовых территорий приоритетного проекта "Формирование современной городской среды"</t>
  </si>
  <si>
    <t>(наименование муниципального образования)</t>
  </si>
  <si>
    <t xml:space="preserve">средства заинтересованных лиц по дополнительному перечню работ                          (20 %),                              руб.                     </t>
  </si>
  <si>
    <t>Федеральный бюджет (95%),                 руб.</t>
  </si>
  <si>
    <t>Краевой бюджет (5%),        руб.</t>
  </si>
  <si>
    <t>Приложение 2  к письму министерства строительства Красноярского края __________________________</t>
  </si>
  <si>
    <t>1) при софинансировании из местного бюджета мероприятий по благоустройству дворовых территорий,  включая ремонт тротуара, дворового проезда, ремонт дороги, образующей проезд к территории, прилегающей к многоквартирному дому: для муниципальных образований  - получателей субсидии с РБО ниже 2 - 1%;</t>
  </si>
  <si>
    <t>2) при софинансировании из местного бюджета мероприятий по благоустройству дворовых территорий без учета ремонта дороги, образующей проезд к территории, прилегающей к многоквартирному дому: для муниципальных образований  - получателей субсидии с РБО ниже 2 - 2%.</t>
  </si>
  <si>
    <t xml:space="preserve">Местный бюджет *   </t>
  </si>
  <si>
    <t>не менее 1%,   руб.</t>
  </si>
  <si>
    <t>не менее 2%, руб.</t>
  </si>
  <si>
    <t>поселок Большая Ирба Курагинского района</t>
  </si>
  <si>
    <t>пгт Большая Ирба, ул. Ленина, дом № 7</t>
  </si>
  <si>
    <t xml:space="preserve">Глава поселка </t>
  </si>
  <si>
    <t>Г.Г. Кузик</t>
  </si>
  <si>
    <t>исп: Куликова Алена Николаевна 8(391-36)6-32-65</t>
  </si>
  <si>
    <t>*в соответствии с письмом министерства строительства Красноярского края от 22.10.2018 № 82-4587/5: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</si>
</sst>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00000000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Fill="1"/>
    <xf numFmtId="49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2" fontId="8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0" fontId="5" fillId="0" borderId="0" xfId="0" applyFont="1" applyFill="1"/>
    <xf numFmtId="2" fontId="0" fillId="0" borderId="2" xfId="0" applyNumberFormat="1" applyFill="1" applyBorder="1"/>
    <xf numFmtId="0" fontId="0" fillId="0" borderId="2" xfId="0" applyFill="1" applyBorder="1"/>
    <xf numFmtId="0" fontId="0" fillId="0" borderId="0" xfId="0" applyFill="1" applyBorder="1"/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5" fillId="2" borderId="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4" fontId="0" fillId="0" borderId="0" xfId="0" applyNumberFormat="1" applyFill="1"/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/>
    <xf numFmtId="0" fontId="5" fillId="0" borderId="8" xfId="0" applyFont="1" applyBorder="1" applyAlignment="1">
      <alignment horizontal="right" vertical="center"/>
    </xf>
    <xf numFmtId="4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view="pageBreakPreview" topLeftCell="A13" zoomScaleSheetLayoutView="100" workbookViewId="0">
      <selection activeCell="C29" sqref="C29"/>
    </sheetView>
  </sheetViews>
  <sheetFormatPr defaultRowHeight="15"/>
  <cols>
    <col min="1" max="1" width="7" style="1" customWidth="1"/>
    <col min="2" max="2" width="24.28515625" style="1" customWidth="1"/>
    <col min="3" max="3" width="19.140625" style="1" customWidth="1"/>
    <col min="4" max="4" width="14.5703125" style="1" customWidth="1"/>
    <col min="5" max="5" width="16.5703125" style="1" customWidth="1"/>
    <col min="6" max="6" width="14.5703125" style="1" customWidth="1"/>
    <col min="7" max="8" width="17.42578125" style="1" customWidth="1"/>
    <col min="9" max="9" width="22.28515625" style="1" customWidth="1"/>
    <col min="10" max="10" width="22.85546875" style="1" customWidth="1"/>
    <col min="11" max="11" width="9.140625" style="1"/>
    <col min="12" max="12" width="10" style="1" bestFit="1" customWidth="1"/>
    <col min="13" max="16384" width="9.140625" style="1"/>
  </cols>
  <sheetData>
    <row r="1" spans="1:12" ht="36" customHeight="1">
      <c r="I1" s="60" t="s">
        <v>28</v>
      </c>
      <c r="J1" s="61"/>
    </row>
    <row r="2" spans="1:12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ht="29.25" customHeight="1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2" ht="19.5" customHeight="1">
      <c r="A4" s="29"/>
      <c r="B4" s="29"/>
      <c r="C4" s="29"/>
      <c r="D4" s="64" t="s">
        <v>34</v>
      </c>
      <c r="E4" s="64"/>
      <c r="F4" s="64"/>
      <c r="G4" s="64"/>
      <c r="H4" s="36"/>
      <c r="I4" s="29"/>
      <c r="J4" s="29"/>
    </row>
    <row r="5" spans="1:12">
      <c r="D5" s="65" t="s">
        <v>24</v>
      </c>
      <c r="E5" s="65"/>
      <c r="F5" s="65"/>
      <c r="G5" s="65"/>
      <c r="H5" s="37"/>
    </row>
    <row r="6" spans="1:12" ht="15.75">
      <c r="A6" s="63" t="s">
        <v>0</v>
      </c>
      <c r="B6" s="63" t="s">
        <v>3</v>
      </c>
      <c r="C6" s="63" t="s">
        <v>1</v>
      </c>
      <c r="D6" s="63" t="s">
        <v>6</v>
      </c>
      <c r="E6" s="63" t="s">
        <v>2</v>
      </c>
      <c r="F6" s="63"/>
      <c r="G6" s="63"/>
      <c r="H6" s="63"/>
      <c r="I6" s="63"/>
      <c r="J6" s="63"/>
    </row>
    <row r="7" spans="1:12" ht="15.75" customHeight="1">
      <c r="A7" s="63"/>
      <c r="B7" s="63"/>
      <c r="C7" s="63"/>
      <c r="D7" s="63"/>
      <c r="E7" s="66" t="s">
        <v>26</v>
      </c>
      <c r="F7" s="66" t="s">
        <v>27</v>
      </c>
      <c r="G7" s="68" t="s">
        <v>31</v>
      </c>
      <c r="H7" s="69"/>
      <c r="I7" s="66" t="s">
        <v>9</v>
      </c>
      <c r="J7" s="66" t="s">
        <v>25</v>
      </c>
    </row>
    <row r="8" spans="1:12" ht="117" customHeight="1">
      <c r="A8" s="63"/>
      <c r="B8" s="63"/>
      <c r="C8" s="63"/>
      <c r="D8" s="63"/>
      <c r="E8" s="67"/>
      <c r="F8" s="67"/>
      <c r="G8" s="30" t="s">
        <v>32</v>
      </c>
      <c r="H8" s="30" t="s">
        <v>33</v>
      </c>
      <c r="I8" s="67"/>
      <c r="J8" s="67"/>
    </row>
    <row r="9" spans="1:12" ht="15.7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30">
        <v>8</v>
      </c>
      <c r="I9" s="30">
        <v>9</v>
      </c>
      <c r="J9" s="30">
        <v>10</v>
      </c>
    </row>
    <row r="10" spans="1:12" ht="37.5" customHeight="1">
      <c r="A10" s="18" t="s">
        <v>17</v>
      </c>
      <c r="B10" s="21" t="s">
        <v>35</v>
      </c>
      <c r="C10" s="41">
        <v>1</v>
      </c>
      <c r="D10" s="28">
        <v>412127</v>
      </c>
      <c r="E10" s="34">
        <f>(D10-I10)/1.01*0.95+ROUND(,2)+0.02</f>
        <v>379891.34376237629</v>
      </c>
      <c r="F10" s="34">
        <f>(D10-I10)/1.01*0.05+ROUND(,2)-0.02</f>
        <v>19994.260198019805</v>
      </c>
      <c r="G10" s="34">
        <f>(D10-I10)/1.01*0.01+ROUND(,2)</f>
        <v>3998.8560396039611</v>
      </c>
      <c r="H10" s="34"/>
      <c r="I10" s="35">
        <f>D10*0.02+ROUND(,2)</f>
        <v>8242.5400000000009</v>
      </c>
      <c r="J10" s="19"/>
      <c r="L10" s="33"/>
    </row>
    <row r="11" spans="1:12" ht="20.100000000000001" customHeight="1">
      <c r="A11" s="18" t="s">
        <v>18</v>
      </c>
      <c r="B11" s="21"/>
      <c r="C11" s="41">
        <v>2</v>
      </c>
      <c r="D11" s="28">
        <v>434041.28</v>
      </c>
      <c r="E11" s="34">
        <f>(D11-I11)/1.01*0.95+ROUND(,2)</f>
        <v>408256.6495049505</v>
      </c>
      <c r="F11" s="34">
        <f>(D11-I11)/1.01*0.05+ROUND(,2)</f>
        <v>21487.192079207922</v>
      </c>
      <c r="G11" s="34">
        <f>(D11-I11)/1.01*0.01+ROUND(,2)</f>
        <v>4297.4384158415842</v>
      </c>
      <c r="H11" s="34"/>
      <c r="I11" s="35">
        <v>0</v>
      </c>
      <c r="J11" s="19"/>
    </row>
    <row r="12" spans="1:12" ht="20.100000000000001" customHeight="1">
      <c r="A12" s="18" t="s">
        <v>19</v>
      </c>
      <c r="B12" s="21"/>
      <c r="C12" s="41">
        <v>3</v>
      </c>
      <c r="D12" s="28">
        <v>12337</v>
      </c>
      <c r="E12" s="34">
        <f>(D12-I12)/1.01*0.95+ROUND(,2)</f>
        <v>11372.026732673266</v>
      </c>
      <c r="F12" s="34">
        <f>(D12-I12)/1.01*0.05+ROUND(,2)</f>
        <v>598.52772277227723</v>
      </c>
      <c r="G12" s="34">
        <f>(D12-I12)/1.01*0.01+ROUND(,2)-0.01</f>
        <v>119.69554455445544</v>
      </c>
      <c r="H12" s="34"/>
      <c r="I12" s="35">
        <f t="shared" ref="I12" si="0">D12*0.02+ROUND(,2)</f>
        <v>246.74</v>
      </c>
      <c r="J12" s="19"/>
    </row>
    <row r="13" spans="1:12" ht="20.100000000000001" customHeight="1">
      <c r="A13" s="18" t="s">
        <v>20</v>
      </c>
      <c r="B13" s="21"/>
      <c r="C13" s="22"/>
      <c r="D13" s="28"/>
      <c r="E13" s="34"/>
      <c r="F13" s="34"/>
      <c r="G13" s="34"/>
      <c r="H13" s="34"/>
      <c r="I13" s="35"/>
      <c r="J13" s="19"/>
    </row>
    <row r="14" spans="1:12" ht="20.100000000000001" customHeight="1">
      <c r="A14" s="18" t="s">
        <v>21</v>
      </c>
      <c r="B14" s="21"/>
      <c r="C14" s="22"/>
      <c r="D14" s="28"/>
      <c r="E14" s="23"/>
      <c r="F14" s="23"/>
      <c r="G14" s="23"/>
      <c r="H14" s="23"/>
      <c r="I14" s="24"/>
      <c r="J14" s="19"/>
    </row>
    <row r="15" spans="1:12" ht="20.100000000000001" customHeight="1">
      <c r="A15" s="18" t="s">
        <v>22</v>
      </c>
      <c r="B15" s="21"/>
      <c r="C15" s="22"/>
      <c r="D15" s="28"/>
      <c r="E15" s="25"/>
      <c r="F15" s="25"/>
      <c r="G15" s="25"/>
      <c r="H15" s="25"/>
      <c r="I15" s="26"/>
      <c r="J15" s="19"/>
    </row>
    <row r="16" spans="1:12" s="4" customFormat="1" ht="15.75">
      <c r="A16" s="57" t="s">
        <v>16</v>
      </c>
      <c r="B16" s="58"/>
      <c r="C16" s="59"/>
      <c r="D16" s="27">
        <f>SUM(D10:D15)</f>
        <v>858505.28</v>
      </c>
      <c r="E16" s="27">
        <f>SUM(E10:E15)</f>
        <v>799520.02000000014</v>
      </c>
      <c r="F16" s="27">
        <f>SUM(F10:F15)</f>
        <v>42079.98</v>
      </c>
      <c r="G16" s="44">
        <f>SUM(G10:H15)+0.01</f>
        <v>8416.0000000000018</v>
      </c>
      <c r="H16" s="45"/>
      <c r="I16" s="27">
        <f>SUM(I10:I15)</f>
        <v>8489.2800000000007</v>
      </c>
      <c r="J16" s="27"/>
    </row>
    <row r="17" spans="1:15" ht="34.5" hidden="1" customHeight="1">
      <c r="A17" s="54" t="s">
        <v>7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5" ht="30" hidden="1">
      <c r="A18" s="5" t="s">
        <v>8</v>
      </c>
      <c r="B18" s="3" t="s">
        <v>14</v>
      </c>
      <c r="C18" s="3" t="s">
        <v>13</v>
      </c>
      <c r="D18" s="6">
        <v>17885.03</v>
      </c>
      <c r="E18" s="7">
        <v>10741.11</v>
      </c>
      <c r="F18" s="7">
        <v>6612.68</v>
      </c>
      <c r="G18" s="7">
        <v>173.54</v>
      </c>
      <c r="H18" s="7"/>
      <c r="I18" s="7">
        <v>357.7</v>
      </c>
      <c r="J18" s="8">
        <v>0</v>
      </c>
    </row>
    <row r="19" spans="1:15" ht="30" hidden="1">
      <c r="A19" s="5" t="s">
        <v>15</v>
      </c>
      <c r="B19" s="3" t="s">
        <v>12</v>
      </c>
      <c r="C19" s="3" t="s">
        <v>13</v>
      </c>
      <c r="D19" s="6">
        <v>17780.689999999999</v>
      </c>
      <c r="E19" s="7">
        <v>10678.45</v>
      </c>
      <c r="F19" s="7">
        <v>6574.1</v>
      </c>
      <c r="G19" s="7">
        <v>172.52</v>
      </c>
      <c r="H19" s="7"/>
      <c r="I19" s="7">
        <v>355.62</v>
      </c>
      <c r="J19" s="8">
        <v>0</v>
      </c>
    </row>
    <row r="20" spans="1:15" hidden="1">
      <c r="A20" s="48" t="s">
        <v>10</v>
      </c>
      <c r="B20" s="49"/>
      <c r="C20" s="50"/>
      <c r="D20" s="9">
        <f>SUM(D18:D19)</f>
        <v>35665.72</v>
      </c>
      <c r="E20" s="10">
        <f>SUM(E18:E19)</f>
        <v>21419.56</v>
      </c>
      <c r="F20" s="10">
        <f>SUM(F18:F19)</f>
        <v>13186.78</v>
      </c>
      <c r="G20" s="10">
        <f>SUM(G18:G19)</f>
        <v>346.06</v>
      </c>
      <c r="H20" s="10"/>
      <c r="I20" s="10">
        <f>SUM(I18:I19)</f>
        <v>713.31999999999994</v>
      </c>
      <c r="J20" s="11"/>
    </row>
    <row r="21" spans="1:15" hidden="1">
      <c r="A21" s="51" t="s">
        <v>11</v>
      </c>
      <c r="B21" s="52"/>
      <c r="C21" s="53"/>
      <c r="D21" s="12">
        <f>D16+D20</f>
        <v>894171</v>
      </c>
      <c r="E21" s="12">
        <f t="shared" ref="E21:F21" si="1">E16+E20</f>
        <v>820939.58000000019</v>
      </c>
      <c r="F21" s="12">
        <f t="shared" si="1"/>
        <v>55266.76</v>
      </c>
      <c r="G21" s="12">
        <f>G16+G20</f>
        <v>8762.0600000000013</v>
      </c>
      <c r="H21" s="12"/>
      <c r="I21" s="12">
        <f>I16+I20</f>
        <v>9202.6</v>
      </c>
      <c r="J21" s="12"/>
    </row>
    <row r="22" spans="1:15">
      <c r="B22" s="31" t="s">
        <v>39</v>
      </c>
      <c r="D22" s="13"/>
      <c r="E22" s="13"/>
      <c r="F22" s="13"/>
    </row>
    <row r="23" spans="1:15" ht="33.75" customHeight="1">
      <c r="A23" s="43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38"/>
    </row>
    <row r="24" spans="1:15" ht="35.25" customHeight="1">
      <c r="A24" s="43" t="s">
        <v>30</v>
      </c>
      <c r="B24" s="43"/>
      <c r="C24" s="43"/>
      <c r="D24" s="43"/>
      <c r="E24" s="43"/>
      <c r="F24" s="43"/>
      <c r="G24" s="43"/>
      <c r="H24" s="43"/>
      <c r="I24" s="43"/>
      <c r="J24" s="43"/>
      <c r="K24" s="38"/>
    </row>
    <row r="25" spans="1:15" ht="35.25" customHeight="1">
      <c r="A25" s="32"/>
      <c r="B25" s="32"/>
      <c r="C25" s="32"/>
      <c r="D25" s="32"/>
      <c r="E25" s="32"/>
      <c r="F25" s="42"/>
      <c r="G25" s="42"/>
      <c r="H25" s="42"/>
      <c r="I25" s="32"/>
      <c r="J25" s="32"/>
      <c r="K25" s="32"/>
    </row>
    <row r="26" spans="1:15" ht="28.5" customHeight="1">
      <c r="B26" s="14" t="s">
        <v>36</v>
      </c>
      <c r="E26" s="15"/>
      <c r="F26" s="16"/>
      <c r="I26" s="16" t="s">
        <v>37</v>
      </c>
      <c r="J26" s="16"/>
      <c r="L26" s="17"/>
      <c r="M26" s="17"/>
      <c r="N26" s="17"/>
      <c r="O26" s="17"/>
    </row>
    <row r="27" spans="1:15">
      <c r="C27" s="20"/>
      <c r="E27" s="46" t="s">
        <v>4</v>
      </c>
      <c r="F27" s="47"/>
      <c r="I27" s="46" t="s">
        <v>5</v>
      </c>
      <c r="J27" s="46"/>
      <c r="L27" s="17"/>
      <c r="M27" s="17"/>
      <c r="N27" s="17"/>
      <c r="O27" s="17"/>
    </row>
    <row r="28" spans="1:15">
      <c r="C28" s="20"/>
      <c r="L28" s="17"/>
      <c r="M28" s="17"/>
      <c r="N28" s="17"/>
      <c r="O28" s="17"/>
    </row>
    <row r="30" spans="1:15">
      <c r="B30" s="39" t="s">
        <v>38</v>
      </c>
      <c r="C30" s="40"/>
      <c r="D30" s="40"/>
      <c r="E30" s="13"/>
    </row>
    <row r="31" spans="1:15" ht="15.75">
      <c r="B31" s="14"/>
    </row>
  </sheetData>
  <mergeCells count="23">
    <mergeCell ref="I1:J1"/>
    <mergeCell ref="A2:J3"/>
    <mergeCell ref="A6:A8"/>
    <mergeCell ref="B6:B8"/>
    <mergeCell ref="C6:C8"/>
    <mergeCell ref="D6:D8"/>
    <mergeCell ref="E6:J6"/>
    <mergeCell ref="D4:G4"/>
    <mergeCell ref="D5:G5"/>
    <mergeCell ref="E7:E8"/>
    <mergeCell ref="F7:F8"/>
    <mergeCell ref="I7:I8"/>
    <mergeCell ref="J7:J8"/>
    <mergeCell ref="G7:H7"/>
    <mergeCell ref="A23:J23"/>
    <mergeCell ref="A24:J24"/>
    <mergeCell ref="G16:H16"/>
    <mergeCell ref="E27:F27"/>
    <mergeCell ref="I27:J27"/>
    <mergeCell ref="A20:C20"/>
    <mergeCell ref="A21:C21"/>
    <mergeCell ref="A17:J17"/>
    <mergeCell ref="A16:C16"/>
  </mergeCells>
  <pageMargins left="0.51181102362204722" right="0.31496062992125984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смет на дворовые тер.</vt:lpstr>
      <vt:lpstr>'Реестр смет на дворовые тер.'!Заголовки_для_печати</vt:lpstr>
      <vt:lpstr>'Реестр смет на дворовые тер.'!Область_печати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2019-04-03T07:59:56Z</dcterms:modified>
</cp:coreProperties>
</file>