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5480" windowHeight="9540"/>
  </bookViews>
  <sheets>
    <sheet name="Лист1" sheetId="1" r:id="rId1"/>
  </sheets>
  <definedNames>
    <definedName name="_xlnm.Print_Titles" localSheetId="0">Лист1!$15:$16</definedName>
  </definedNames>
  <calcPr calcId="145621"/>
</workbook>
</file>

<file path=xl/calcChain.xml><?xml version="1.0" encoding="utf-8"?>
<calcChain xmlns="http://schemas.openxmlformats.org/spreadsheetml/2006/main">
  <c r="H19" i="1" l="1"/>
  <c r="H20" i="1"/>
  <c r="H21" i="1"/>
  <c r="H22" i="1"/>
  <c r="H23" i="1"/>
  <c r="H24" i="1"/>
  <c r="H25" i="1"/>
  <c r="H26" i="1"/>
  <c r="H27" i="1"/>
  <c r="H28" i="1"/>
  <c r="H29" i="1"/>
  <c r="H30" i="1"/>
  <c r="H31" i="1"/>
  <c r="H32" i="1"/>
  <c r="H33" i="1"/>
  <c r="H34" i="1"/>
  <c r="H35" i="1"/>
  <c r="H36" i="1"/>
  <c r="H37" i="1"/>
  <c r="H38" i="1"/>
  <c r="H39" i="1"/>
  <c r="H40" i="1"/>
  <c r="H41" i="1"/>
  <c r="H42" i="1"/>
  <c r="H44" i="1"/>
  <c r="H45" i="1"/>
  <c r="H46" i="1"/>
  <c r="H47" i="1"/>
  <c r="H48" i="1"/>
  <c r="H49" i="1"/>
  <c r="H50" i="1"/>
  <c r="H51" i="1"/>
  <c r="H52" i="1"/>
  <c r="H53" i="1"/>
  <c r="H54" i="1"/>
  <c r="H55" i="1"/>
  <c r="H56" i="1"/>
  <c r="H57" i="1"/>
  <c r="H58" i="1"/>
  <c r="H59" i="1"/>
  <c r="H60" i="1"/>
  <c r="H61" i="1"/>
  <c r="H62" i="1"/>
  <c r="H63" i="1"/>
  <c r="H64" i="1"/>
  <c r="H65" i="1"/>
  <c r="H66" i="1"/>
  <c r="H67" i="1"/>
  <c r="H68"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3" i="1"/>
  <c r="H104" i="1"/>
  <c r="H105" i="1"/>
  <c r="H106" i="1"/>
  <c r="H107" i="1"/>
  <c r="H108" i="1"/>
  <c r="H109" i="1"/>
  <c r="H110" i="1"/>
  <c r="H113" i="1"/>
  <c r="H114" i="1"/>
  <c r="H115" i="1"/>
  <c r="H116" i="1"/>
  <c r="H117" i="1"/>
  <c r="H118" i="1"/>
  <c r="H119" i="1"/>
  <c r="H120" i="1"/>
  <c r="H121" i="1"/>
  <c r="H122" i="1"/>
  <c r="H123" i="1"/>
  <c r="H124" i="1"/>
  <c r="H125" i="1"/>
  <c r="H127" i="1"/>
  <c r="H128" i="1"/>
  <c r="H129" i="1"/>
  <c r="H130" i="1"/>
  <c r="H131" i="1"/>
  <c r="H132" i="1"/>
  <c r="H133" i="1"/>
  <c r="H134" i="1"/>
  <c r="H136" i="1"/>
  <c r="H137" i="1"/>
  <c r="H138" i="1"/>
  <c r="H139" i="1"/>
  <c r="H140" i="1"/>
  <c r="H141" i="1"/>
  <c r="H142" i="1"/>
  <c r="H143" i="1"/>
  <c r="H144" i="1"/>
  <c r="H145" i="1"/>
  <c r="H146" i="1"/>
  <c r="H149" i="1"/>
  <c r="H152" i="1"/>
  <c r="H153" i="1"/>
  <c r="H154" i="1"/>
  <c r="H155" i="1"/>
  <c r="H156" i="1"/>
  <c r="H157" i="1"/>
  <c r="H158" i="1"/>
  <c r="H159" i="1"/>
  <c r="H160" i="1"/>
  <c r="H161" i="1"/>
  <c r="H162" i="1"/>
  <c r="H163" i="1"/>
  <c r="H164" i="1"/>
  <c r="H165" i="1"/>
  <c r="H167" i="1"/>
  <c r="H168" i="1"/>
  <c r="H169" i="1"/>
  <c r="H170" i="1"/>
  <c r="H171" i="1"/>
  <c r="H172" i="1"/>
  <c r="H173" i="1"/>
  <c r="H174" i="1"/>
  <c r="H175" i="1"/>
  <c r="H176" i="1"/>
  <c r="H177" i="1"/>
  <c r="H178" i="1"/>
  <c r="H179" i="1"/>
  <c r="H180" i="1"/>
  <c r="H181" i="1"/>
  <c r="H182" i="1"/>
  <c r="H185" i="1"/>
  <c r="H186" i="1"/>
  <c r="H187" i="1"/>
  <c r="H188" i="1"/>
  <c r="H189" i="1"/>
  <c r="H190" i="1"/>
  <c r="H191" i="1"/>
  <c r="H192" i="1"/>
  <c r="H193" i="1"/>
  <c r="H194" i="1"/>
  <c r="H195" i="1"/>
  <c r="H196" i="1"/>
  <c r="H197" i="1"/>
  <c r="G19" i="1"/>
  <c r="G20" i="1"/>
  <c r="G31" i="1"/>
  <c r="G32" i="1"/>
  <c r="G33" i="1"/>
  <c r="G43" i="1"/>
  <c r="H43" i="1" s="1"/>
  <c r="G51" i="1"/>
  <c r="G69" i="1"/>
  <c r="G70" i="1"/>
  <c r="G83" i="1"/>
  <c r="G84" i="1"/>
  <c r="G94" i="1"/>
  <c r="G103" i="1"/>
  <c r="G104" i="1"/>
  <c r="G112" i="1"/>
  <c r="H112" i="1" s="1"/>
  <c r="G113" i="1"/>
  <c r="G118" i="1"/>
  <c r="G136" i="1"/>
  <c r="G147" i="1"/>
  <c r="H147" i="1" s="1"/>
  <c r="G148" i="1"/>
  <c r="H148" i="1" s="1"/>
  <c r="G152" i="1"/>
  <c r="G153" i="1"/>
  <c r="G154" i="1"/>
  <c r="G161" i="1"/>
  <c r="G166" i="1"/>
  <c r="G151" i="1" s="1"/>
  <c r="G175" i="1"/>
  <c r="G176" i="1"/>
  <c r="G177" i="1"/>
  <c r="G178" i="1"/>
  <c r="G184" i="1"/>
  <c r="G183" i="1" s="1"/>
  <c r="H183" i="1" s="1"/>
  <c r="G193" i="1"/>
  <c r="G194" i="1"/>
  <c r="G195" i="1"/>
  <c r="G196" i="1"/>
  <c r="H184" i="1" l="1"/>
  <c r="H151" i="1"/>
  <c r="G150" i="1"/>
  <c r="H150" i="1" s="1"/>
  <c r="H166" i="1"/>
  <c r="G111" i="1"/>
  <c r="H111" i="1" s="1"/>
  <c r="G135" i="1"/>
  <c r="G18" i="1"/>
  <c r="H18" i="1" s="1"/>
  <c r="H69" i="1"/>
  <c r="H135" i="1" l="1"/>
  <c r="G126" i="1"/>
  <c r="F56" i="1"/>
  <c r="H126" i="1" l="1"/>
  <c r="G102" i="1"/>
  <c r="F51" i="1"/>
  <c r="H102" i="1" l="1"/>
  <c r="G199" i="1"/>
  <c r="F151" i="1"/>
  <c r="G17" i="1" l="1"/>
  <c r="H199" i="1"/>
  <c r="F164" i="1"/>
  <c r="H17" i="1" l="1"/>
  <c r="F162" i="1"/>
  <c r="F161" i="1" s="1"/>
  <c r="F24" i="1" l="1"/>
  <c r="F46" i="1" l="1"/>
  <c r="F121" i="1"/>
  <c r="F86" i="1"/>
  <c r="F85" i="1" s="1"/>
  <c r="F84" i="1" s="1"/>
  <c r="F114" i="1" l="1"/>
  <c r="F171" i="1" l="1"/>
  <c r="F133" i="1" l="1"/>
  <c r="F132" i="1" s="1"/>
  <c r="F131" i="1" s="1"/>
  <c r="F129" i="1" l="1"/>
  <c r="F128" i="1" s="1"/>
  <c r="F127" i="1" s="1"/>
  <c r="F107" i="1" l="1"/>
  <c r="F105" i="1"/>
  <c r="F104" i="1" s="1"/>
  <c r="F103" i="1" s="1"/>
  <c r="F45" i="1" l="1"/>
  <c r="F44" i="1" s="1"/>
  <c r="F167" i="1"/>
  <c r="F166" i="1" s="1"/>
  <c r="F185" i="1" l="1"/>
  <c r="F116" i="1"/>
  <c r="F119" i="1"/>
  <c r="F118" i="1" s="1"/>
  <c r="F189" i="1"/>
  <c r="F187" i="1"/>
  <c r="F29" i="1"/>
  <c r="F28" i="1" s="1"/>
  <c r="F27" i="1" s="1"/>
  <c r="F26" i="1" s="1"/>
  <c r="F41" i="1"/>
  <c r="F40" i="1" s="1"/>
  <c r="F39" i="1" s="1"/>
  <c r="F38" i="1" s="1"/>
  <c r="F58" i="1"/>
  <c r="F57" i="1" s="1"/>
  <c r="F73" i="1"/>
  <c r="F72" i="1"/>
  <c r="F71" i="1" s="1"/>
  <c r="F70" i="1" s="1"/>
  <c r="F77" i="1"/>
  <c r="F76" i="1" s="1"/>
  <c r="F75" i="1" s="1"/>
  <c r="F81" i="1"/>
  <c r="F80" i="1" s="1"/>
  <c r="F79" i="1" s="1"/>
  <c r="F96" i="1"/>
  <c r="F95" i="1" s="1"/>
  <c r="F145" i="1"/>
  <c r="F144" i="1" s="1"/>
  <c r="F159" i="1"/>
  <c r="F158" i="1" s="1"/>
  <c r="F157" i="1" s="1"/>
  <c r="F179" i="1"/>
  <c r="F181" i="1"/>
  <c r="F196" i="1"/>
  <c r="F195" i="1" s="1"/>
  <c r="F194" i="1" s="1"/>
  <c r="F193" i="1" s="1"/>
  <c r="F36" i="1"/>
  <c r="F137" i="1"/>
  <c r="F139" i="1"/>
  <c r="F34" i="1"/>
  <c r="F124" i="1"/>
  <c r="F123" i="1" s="1"/>
  <c r="F22" i="1"/>
  <c r="F21" i="1" s="1"/>
  <c r="F20" i="1" s="1"/>
  <c r="F19" i="1" s="1"/>
  <c r="F50" i="1"/>
  <c r="F49" i="1" s="1"/>
  <c r="F48" i="1" s="1"/>
  <c r="F43" i="1" s="1"/>
  <c r="F67" i="1"/>
  <c r="F66" i="1" s="1"/>
  <c r="F65" i="1" s="1"/>
  <c r="F64" i="1" s="1"/>
  <c r="F63" i="1" s="1"/>
  <c r="F100" i="1"/>
  <c r="F99" i="1" s="1"/>
  <c r="F98" i="1" s="1"/>
  <c r="F148" i="1"/>
  <c r="F147" i="1" s="1"/>
  <c r="F154" i="1"/>
  <c r="F178" i="1" l="1"/>
  <c r="F177" i="1" s="1"/>
  <c r="F176" i="1" s="1"/>
  <c r="F175" i="1" s="1"/>
  <c r="F136" i="1"/>
  <c r="F135" i="1" s="1"/>
  <c r="F126" i="1" s="1"/>
  <c r="F113" i="1"/>
  <c r="F112" i="1" s="1"/>
  <c r="F111" i="1" s="1"/>
  <c r="F184" i="1"/>
  <c r="F183" i="1" s="1"/>
  <c r="F153" i="1"/>
  <c r="F152" i="1" s="1"/>
  <c r="F33" i="1"/>
  <c r="F32" i="1" s="1"/>
  <c r="F31" i="1" s="1"/>
  <c r="F69" i="1"/>
  <c r="F94" i="1"/>
  <c r="F83" i="1" s="1"/>
  <c r="F18" i="1" l="1"/>
  <c r="F150" i="1"/>
  <c r="F102" i="1"/>
  <c r="F199" i="1" l="1"/>
  <c r="F17" i="1" l="1"/>
</calcChain>
</file>

<file path=xl/sharedStrings.xml><?xml version="1.0" encoding="utf-8"?>
<sst xmlns="http://schemas.openxmlformats.org/spreadsheetml/2006/main" count="884" uniqueCount="291">
  <si>
    <t>Код ведомства</t>
  </si>
  <si>
    <t>Наименование главных распорядителей и наименование показателей бюджетной классификации</t>
  </si>
  <si>
    <t>Раздел-подраздел</t>
  </si>
  <si>
    <t>Целевая статья</t>
  </si>
  <si>
    <t>Вид расходов</t>
  </si>
  <si>
    <t>Сумма на год</t>
  </si>
  <si>
    <t>1</t>
  </si>
  <si>
    <t>2</t>
  </si>
  <si>
    <t>3</t>
  </si>
  <si>
    <t>4</t>
  </si>
  <si>
    <t>5</t>
  </si>
  <si>
    <t>6</t>
  </si>
  <si>
    <t>(руб.)</t>
  </si>
  <si>
    <t>552</t>
  </si>
  <si>
    <t>Администрация пгт Большая Ирба</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</si>
  <si>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</si>
  <si>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</si>
  <si>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</si>
  <si>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</si>
  <si>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</si>
  <si>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</si>
  <si>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0020000</t>
  </si>
  <si>
    <t>Глава муниципального образования</t>
  </si>
  <si>
    <t>0020300</t>
  </si>
  <si>
    <t>0020303</t>
  </si>
  <si>
    <t>Выполнение функций органами местного самоуправления</t>
  </si>
  <si>
    <t>500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</si>
  <si>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</si>
  <si>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</si>
  <si>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Центральный аппарат</t>
  </si>
  <si>
    <t>0020400</t>
  </si>
  <si>
    <t>Центральный аппарат муниципального образования</t>
  </si>
  <si>
    <t>0020403</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</si>
  <si>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</si>
  <si>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0104</t>
  </si>
  <si>
    <t>Резервные фонды</t>
  </si>
  <si>
    <t>0111</t>
  </si>
  <si>
    <t>0700000</t>
  </si>
  <si>
    <t>Резервные фонды местных администраций</t>
  </si>
  <si>
    <t>0700500</t>
  </si>
  <si>
    <t>0700503</t>
  </si>
  <si>
    <t>184</t>
  </si>
  <si>
    <t>Другие общегосударственные вопросы</t>
  </si>
  <si>
    <t>0113</t>
  </si>
  <si>
    <t>Реализация государственных функций, связанных с общегосударственным управлением</t>
  </si>
  <si>
    <t>0920000</t>
  </si>
  <si>
    <t>Выполнение других обязательств государства</t>
  </si>
  <si>
    <t>0920300</t>
  </si>
  <si>
    <t>выполнение других обязательств мун.образования</t>
  </si>
  <si>
    <t>0920303</t>
  </si>
  <si>
    <t>Межбюджетные трансферты</t>
  </si>
  <si>
    <t>5210000</t>
  </si>
  <si>
    <t>5210200</t>
  </si>
  <si>
    <t>Осуществление государственных полномочий по созданию и обеспечению деятельности административных комиссий</t>
  </si>
  <si>
    <t>5210271</t>
  </si>
  <si>
    <t>Целевые программы муниципальных образований</t>
  </si>
  <si>
    <t>7950000</t>
  </si>
  <si>
    <t>Целевая программа "Энергосбережение и повышение энергетической эффективности на 2011-2015 годы"</t>
  </si>
  <si>
    <t>7950172</t>
  </si>
  <si>
    <t>Национальная оборона</t>
  </si>
  <si>
    <t>0200</t>
  </si>
  <si>
    <t>Мобилизационная  и вневойсковая подготовка</t>
  </si>
  <si>
    <t>0203</t>
  </si>
  <si>
    <t>Руководство и управление в сфере установленных функций</t>
  </si>
  <si>
    <t>0010000</t>
  </si>
  <si>
    <t>Осуществление первичного воинского учета на территориях, где отсутствуют военные комиссариаты</t>
  </si>
  <si>
    <t>0013600</t>
  </si>
  <si>
    <t>Осушествление первичного воинского учета на территориях, где отсутствуот военные комиссариаты, за счет средств федерального бюджета</t>
  </si>
  <si>
    <t>0013601</t>
  </si>
  <si>
    <t>Национальная безопасность и правоохранительная деятельность</t>
  </si>
  <si>
    <t>0300</t>
  </si>
  <si>
    <t>Обеспечение пожарной безопасности</t>
  </si>
  <si>
    <t>0310</t>
  </si>
  <si>
    <t>Региональные целевые программы</t>
  </si>
  <si>
    <t>5220000</t>
  </si>
  <si>
    <t>5227200</t>
  </si>
  <si>
    <t>5227202</t>
  </si>
  <si>
    <t>9220000</t>
  </si>
  <si>
    <t xml:space="preserve">Софинанирование долгосрочной целевой программы"Обеспечение пожарной безопасности сельских населенных пунктов Красноярского края на 2011-2013 годы" </t>
  </si>
  <si>
    <t>9227200</t>
  </si>
  <si>
    <t>9227202</t>
  </si>
  <si>
    <t>Другие вопросы в области национальной безопасности и правоохранительной деятельности</t>
  </si>
  <si>
    <t>0314</t>
  </si>
  <si>
    <t>7950303</t>
  </si>
  <si>
    <t>НАЦИОНАЛЬНАЯ ЭКОНОМИКА</t>
  </si>
  <si>
    <t>0400</t>
  </si>
  <si>
    <t>Другие вопросы в области национальной экономики</t>
  </si>
  <si>
    <t>0412</t>
  </si>
  <si>
    <t>Мероприятия в области строительства,  архитектуры и градостроительства</t>
  </si>
  <si>
    <t>3380000</t>
  </si>
  <si>
    <t xml:space="preserve">Мероприятия в области строительства, архитектуры и градостроительства в поселениях </t>
  </si>
  <si>
    <t>3380003</t>
  </si>
  <si>
    <t>Реализация государственных функций в области национальной экономики</t>
  </si>
  <si>
    <t>3400000</t>
  </si>
  <si>
    <t>Мероприятия по землеустройству и землепользованию</t>
  </si>
  <si>
    <t>3400300</t>
  </si>
  <si>
    <t>3400303</t>
  </si>
  <si>
    <t>Жилищно-коммунальное хозяйство</t>
  </si>
  <si>
    <t>0500</t>
  </si>
  <si>
    <t>Коммунальное хозяйство</t>
  </si>
  <si>
    <t>0502</t>
  </si>
  <si>
    <t xml:space="preserve">Поддержка коммунального хозяйства </t>
  </si>
  <si>
    <t>3510000</t>
  </si>
  <si>
    <t>Компенсация выпадающих доходов организациям, предоставляющим населению услуги теплоснабжения по тарифам, не обеспечивающим возмещение издержек</t>
  </si>
  <si>
    <t>3510200</t>
  </si>
  <si>
    <t>Компенсация выпадающих доходов организациям,предоставляющим населению услуги теплоснабжения по тарифам ,не обеспечивающим возмещение издержек</t>
  </si>
  <si>
    <t>3510201</t>
  </si>
  <si>
    <t>Субсидии юридическим лицам</t>
  </si>
  <si>
    <t>006</t>
  </si>
  <si>
    <t>Компенсация  выпадающих доходов организациям ,предоставляющим населению услуги теплоснабжения по тарифам,не обеспечивающим возмещение издержек ( местного бюджета)</t>
  </si>
  <si>
    <t>3510203</t>
  </si>
  <si>
    <t xml:space="preserve">Компенсация  части размера платы граждан за  услуги теплоснабжения </t>
  </si>
  <si>
    <t>3510211</t>
  </si>
  <si>
    <t>3510213</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</si>
  <si>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t>
  </si>
  <si>
    <t>3510300</t>
  </si>
  <si>
    <t>Компенсация выпадающих доходов, предоставляющих услуги водоснабжения и водоотведения по тарифам, не обеспечивающим возмещение издержек</t>
  </si>
  <si>
    <t>3510301</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</si>
  <si>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 местный бюджет)</t>
  </si>
  <si>
    <t>3510303</t>
  </si>
  <si>
    <t xml:space="preserve">Компенсация части размера платы граждан за  услуги водоснабжения и водоотведения </t>
  </si>
  <si>
    <t>3510311</t>
  </si>
  <si>
    <t>3510313</t>
  </si>
  <si>
    <t>Мероприятия в области коммунального хозяйства</t>
  </si>
  <si>
    <t>3510503</t>
  </si>
  <si>
    <t>Благоустройство</t>
  </si>
  <si>
    <t>0503</t>
  </si>
  <si>
    <t>6000000</t>
  </si>
  <si>
    <t>Уличное освещение</t>
  </si>
  <si>
    <t>6000100</t>
  </si>
  <si>
    <t>уличное освещение поселений</t>
  </si>
  <si>
    <t>6000103</t>
  </si>
  <si>
    <t>Содержание уличного освещения</t>
  </si>
  <si>
    <t>6000113</t>
  </si>
  <si>
    <t>Озеленение</t>
  </si>
  <si>
    <t>6000300</t>
  </si>
  <si>
    <t>Озеленение  поселений</t>
  </si>
  <si>
    <t>6000303</t>
  </si>
  <si>
    <t>Организация и содержание мест захоронения</t>
  </si>
  <si>
    <t>6000400</t>
  </si>
  <si>
    <t>Организация и содержание мест захоронения поселений</t>
  </si>
  <si>
    <t>6000403</t>
  </si>
  <si>
    <t>Прочие мероприятия по благоустройству городских округов и поселений</t>
  </si>
  <si>
    <t>6000500</t>
  </si>
  <si>
    <t>Прочие мероприятия по благоустройству поселений</t>
  </si>
  <si>
    <t>6000503</t>
  </si>
  <si>
    <t>0800</t>
  </si>
  <si>
    <t>Культура</t>
  </si>
  <si>
    <t>0801</t>
  </si>
  <si>
    <t>Дворцы и дома культуры, другие учреждения культуры и средств массовой информации</t>
  </si>
  <si>
    <t>4400000</t>
  </si>
  <si>
    <t>Обеспечение деятельности подведомственных учреждений</t>
  </si>
  <si>
    <t>4409900</t>
  </si>
  <si>
    <t>Обеспечение  деятельности подведомственных учреждений  за счет местного бюджета</t>
  </si>
  <si>
    <t>4409903</t>
  </si>
  <si>
    <t>001</t>
  </si>
  <si>
    <t>Библиотеки</t>
  </si>
  <si>
    <t>4420000</t>
  </si>
  <si>
    <t>4429900</t>
  </si>
  <si>
    <t>Обеспечение деятельности подведомственных учреждений за счет местного бюджета</t>
  </si>
  <si>
    <t>4429903</t>
  </si>
  <si>
    <t>Иные безвозмездные и безвозвратные перечисления</t>
  </si>
  <si>
    <t>5200000</t>
  </si>
  <si>
    <t>Здравоохранение</t>
  </si>
  <si>
    <t>0900</t>
  </si>
  <si>
    <t>Другие вопросы в области здравоохранения</t>
  </si>
  <si>
    <t>0909</t>
  </si>
  <si>
    <t>5205500</t>
  </si>
  <si>
    <t>Организация и проведение акарицидных обработок мест массового отдыха населения за счет краевого бюджета</t>
  </si>
  <si>
    <t>5205501</t>
  </si>
  <si>
    <t>5205503</t>
  </si>
  <si>
    <t>Физическая культура и спорт</t>
  </si>
  <si>
    <t>1100</t>
  </si>
  <si>
    <t>Другие вопросы в области физической культуры и спорта</t>
  </si>
  <si>
    <t>1105</t>
  </si>
  <si>
    <t>Физкультурно-оздоровительная работа и спортивные мероприятия</t>
  </si>
  <si>
    <t>5120000</t>
  </si>
  <si>
    <t>Мероприятия в области физической культуры поселения</t>
  </si>
  <si>
    <t>5129703</t>
  </si>
  <si>
    <t>ВСЕГО</t>
  </si>
  <si>
    <t>Приложение №6</t>
  </si>
  <si>
    <t xml:space="preserve">Совета депутатов </t>
  </si>
  <si>
    <t xml:space="preserve">Глава муниципального образования
</t>
  </si>
  <si>
    <t>0409</t>
  </si>
  <si>
    <t>НА 2012 ГОД</t>
  </si>
  <si>
    <t>от 26.12.2011г. № 23-96-р</t>
  </si>
  <si>
    <t>0020461</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</si>
  <si>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</si>
  <si>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</si>
  <si>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Выполнение функции органами местного самоуправления (за счет субсидии на частичное финансирование (возмещение) расходов на увеличение фонда оплаты депутатов, выборных должностных лиц, осуществляющих свои полномочия на постоянной основе, лиц, замещающих иные муниципальные должности и муниципальных служащих)</t>
  </si>
  <si>
    <t xml:space="preserve">Субвенция бюджетам муниципальных образований для финансового обеспечения расходных обязательств муниципальных образований, возникающих при выполнении Российской Федерации, субъектов Российской Федерации  переданных для осуществления органам местного самоуправления в устаноленом порядке </t>
  </si>
  <si>
    <t>Мероприятия по землеустройству и землепользованию поселений</t>
  </si>
  <si>
    <t>3510500</t>
  </si>
  <si>
    <t>Мероприятия в области коммунального хозяйства  поселений</t>
  </si>
  <si>
    <t xml:space="preserve">ВЕДОМСТВЕННАЯ СТРУКТУРА  РАСХОДОВ МЕСТНОГО БЮДЖЕТА </t>
  </si>
  <si>
    <t>079</t>
  </si>
  <si>
    <t>Мероприятия в области здравоохранения, спорта и физической культуры</t>
  </si>
  <si>
    <t>455</t>
  </si>
  <si>
    <t>Мероприятия в области здравоохранения, спорта и физической культуры, туризма</t>
  </si>
  <si>
    <t>Организация и проведение акарицидных обработок мест массового отдыха населения за счет средств местного бюджета</t>
  </si>
  <si>
    <t xml:space="preserve">Организация и проведение акарицидных обработок мест массового отдыха населения
</t>
  </si>
  <si>
    <t>412</t>
  </si>
  <si>
    <t>411</t>
  </si>
  <si>
    <t>Мероприятия по благоустройству городских и сельских поселений</t>
  </si>
  <si>
    <t>054</t>
  </si>
  <si>
    <t xml:space="preserve">Мероприятия по землеустройству и землепользованию </t>
  </si>
  <si>
    <t>017</t>
  </si>
  <si>
    <t xml:space="preserve">Иные межбюджетные трансферты </t>
  </si>
  <si>
    <t>365</t>
  </si>
  <si>
    <t>Отдельные мероприятия в области дорожного хозяйства</t>
  </si>
  <si>
    <t>014</t>
  </si>
  <si>
    <t>Функционирование органов в сфере национальной безопасности, правоохранительной деятельности и обороны</t>
  </si>
  <si>
    <t xml:space="preserve">Целевая программа "Профилактика терроризма и экстримизма на 2010-2012 годы"
</t>
  </si>
  <si>
    <t xml:space="preserve">Софинансирование догосрочной целевой программы " Обеспечение пожарной безопасности сельских населенных пунктов  Красноярского края на 2011-2013 годы" по обеспечению первичных  мер пожарной безопасности
</t>
  </si>
  <si>
    <t>013</t>
  </si>
  <si>
    <t>Прочие расходы</t>
  </si>
  <si>
    <t>Резервные фонды  местных администраций</t>
  </si>
  <si>
    <t xml:space="preserve">Резервный фонд местных администраций
</t>
  </si>
  <si>
    <t>к решению поселкового</t>
  </si>
  <si>
    <t>9225100</t>
  </si>
  <si>
    <t>9225106</t>
  </si>
  <si>
    <t>Компенсация  части размера платы граждан за  услуги теплоснабжения (местный бюджет)</t>
  </si>
  <si>
    <t>Компенсация части размера платы граждан за  услуги водоснабжения и водоотведения (местный бюджет)</t>
  </si>
  <si>
    <t>9222031</t>
  </si>
  <si>
    <t>5222031</t>
  </si>
  <si>
    <t>Краевая целевая программа "Дороги Красноярья" на 2012-2016 годы</t>
  </si>
  <si>
    <t>Субсидии на содержание автомобильных дорог общего пользования местного значения городских округов, городских и сельских поселений</t>
  </si>
  <si>
    <t>Софинанирование по субсидии на содержание автомобильных дорог общего пользования местного значения городских округов, городских и сельских поселений</t>
  </si>
  <si>
    <t>0501</t>
  </si>
  <si>
    <t>0980211</t>
  </si>
  <si>
    <t>Жилищное хозяйство</t>
  </si>
  <si>
    <t>0980000</t>
  </si>
  <si>
    <t>Капитальный ремонт жилого фонда</t>
  </si>
  <si>
    <t>Обеспечение мероприятий  по проведению капитальных ремонтов многоквартирных домов за счет средств местного бюджета</t>
  </si>
  <si>
    <t>Иные межбюджетные трасферты</t>
  </si>
  <si>
    <t>1003</t>
  </si>
  <si>
    <t>005</t>
  </si>
  <si>
    <t>Социальная политика</t>
  </si>
  <si>
    <t>Социальное обеспечение населения</t>
  </si>
  <si>
    <t>0900203</t>
  </si>
  <si>
    <t>024</t>
  </si>
  <si>
    <t>7950203</t>
  </si>
  <si>
    <t>Мероприятия по культуре</t>
  </si>
  <si>
    <t>ДЦП "Культурно-массовые мероприятия проводимые на территории муниципального образования 2012-2014годы"</t>
  </si>
  <si>
    <t>0900000</t>
  </si>
  <si>
    <t>Оценка недвижимости, признание прав и регулирование отношений по государственной и муниципальной собственности</t>
  </si>
  <si>
    <t>Оценка недвижимости поселений</t>
  </si>
  <si>
    <t>0900200</t>
  </si>
  <si>
    <t>Реализация государственной политики в области приватизации и управления государственной и муниципальной собственностью</t>
  </si>
  <si>
    <t>Социальные выплаты</t>
  </si>
  <si>
    <t>0980201</t>
  </si>
  <si>
    <t>0980101</t>
  </si>
  <si>
    <t xml:space="preserve">Обеспечение мероприятий по капитальному ремонту многоквартирных домов за счет средств, поступивших от государственной корпорации Фонд содействия реформированию жилищно-коммунального хозяйства </t>
  </si>
  <si>
    <t xml:space="preserve">Обеспечение мероприятий по капитальному ремонту многоквартирных домов за счет средств бюджетов                </t>
  </si>
  <si>
    <t>Софинансирование  с ДЦП "Повышение эффективности деятельности органов местного самоуправления в Красноярском крае" на 2011-2013годы</t>
  </si>
  <si>
    <t>Софинансирование мероприятий предусмотренных КЦП за счет средств местного бюджета</t>
  </si>
  <si>
    <t>5225106</t>
  </si>
  <si>
    <t>5225100</t>
  </si>
  <si>
    <t>ДЦП "Повышение эффективности деятельности органов местного самоуправления в Красноярском крае" на 2011-2013годы</t>
  </si>
  <si>
    <t>Субсидия бюджетам муниципальных образований Красноярского края для реализации проектов по благоустройству в целях улучшения архитектурного облика поселений (за счет краевого бюджета)</t>
  </si>
  <si>
    <t>019</t>
  </si>
  <si>
    <t>8600000</t>
  </si>
  <si>
    <t>Средства на введение новых систем оплаты труда</t>
  </si>
  <si>
    <t>7950252</t>
  </si>
  <si>
    <t xml:space="preserve">ДРЦП "Доступная среда для инвалидов в Курагинском районе на  2012-2013годы"  </t>
  </si>
  <si>
    <t>018</t>
  </si>
  <si>
    <t>Иные субсидии</t>
  </si>
  <si>
    <t>3150203</t>
  </si>
  <si>
    <t>3150200</t>
  </si>
  <si>
    <t>Поддержка дорожного хозяйства</t>
  </si>
  <si>
    <t>Поддержка дорожного хозяйства за счет средств местного бюджета</t>
  </si>
  <si>
    <t>0020361</t>
  </si>
  <si>
    <t xml:space="preserve">Субсидия на частичное финансирование (возмещение) расходов на повышение с 1 октября 2012 года размеров оплаты труда глав муниципальных образований городских (сельских) поселений </t>
  </si>
  <si>
    <t>8610000</t>
  </si>
  <si>
    <t>Субсидия на частичное финансирование (возмещение) расходов на повышение с 1 октября 2012 года на 6% размеров оплаты труда, учреждений культуры в которых в 2012 году произведено увеличение фонда оплаты труда, связанных с ведением новых систем оплаты труда</t>
  </si>
  <si>
    <t>0923400</t>
  </si>
  <si>
    <t>5201501</t>
  </si>
  <si>
    <t xml:space="preserve">выплаты, обеспечивающие уровень заработной платы работников бюджетной сферы не ниже размера минимальной заработной платы, установленного в Красноярском крае </t>
  </si>
  <si>
    <t>5201503</t>
  </si>
  <si>
    <t xml:space="preserve">выплаты, обеспечивающие уровень заработной платы работников бюджетной сферы не ниже размера минимальной заработной платы, установленного в Красноярском крае, за счет средств местного бюджета </t>
  </si>
  <si>
    <t>Дорожное хозяйство (дорожные фонды)</t>
  </si>
  <si>
    <t xml:space="preserve">Культура, кинематография </t>
  </si>
  <si>
    <t>Субвенция на реализацию мероприятий, предусмотренной ДЦП «Энергосбережения и повышения энергетической эффективности на период до 2020 года»</t>
  </si>
  <si>
    <t>Выполнение функций  учреждениями</t>
  </si>
  <si>
    <t>Субсидии некоммерческим организациям</t>
  </si>
  <si>
    <t>0923403</t>
  </si>
  <si>
    <t>Софинансирование мероприятий, предусмотренной ДЦП «Энергосбережения и повышения энергетической эффективности на период до 2020 года»</t>
  </si>
  <si>
    <t>от  29.12.2012г. № 36-162 р</t>
  </si>
  <si>
    <t>Приложение № 4</t>
  </si>
  <si>
    <t>Исполнено</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</si>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</sst>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 "/>
    <numFmt numFmtId="166" formatCode="0.000"/>
    <numFmt numFmtId="167" formatCode="#,##0.000_ ;\-#,##0.000\ "/>
  </numFmts>
  <fonts count="10" x14ac:knownFonts="1">
    <font>
      <sz val="11"/>
      <color theme="1"/>
      <name val="Calibri"/>
      <family val="2"/>
      <charset val="204"/>
      <scheme val="minor"/>
    </font>
    <font>
      <sz val="10"/>
      <name val="Arial Cyr"/>
      <charset val="204"/>
    </font>
    <font>
      <sz val="12"/>
      <name val="Times New Roman Cyr"/>
      <family val="1"/>
      <charset val="204"/>
    </font>
    <font>
      <b/>
      <sz val="12"/>
      <name val="Times New Roman Cyr"/>
      <family val="1"/>
      <charset val="204"/>
    </font>
    <font>
      <sz val="12"/>
      <name val="Arial Cyr"/>
      <charset val="204"/>
    </font>
    <font>
      <sz val="10"/>
      <color indexed="8"/>
      <name val="Times New Roman"/>
      <family val="1"/>
      <charset val="204"/>
    </font>
    <font>
      <sz val="12"/>
      <color indexed="8"/>
      <name val="Times New Roman"/>
      <family val="1"/>
      <charset val="204"/>
    </font>
    <font>
      <sz val="12"/>
      <color theme="1"/>
      <name val="Times New Roman"/>
      <family val="1"/>
      <charset val="204"/>
    </font>
    <font>
      <sz val="10"/>
      <color theme="1"/>
      <name val="Times New Roman"/>
      <family val="1"/>
      <charset val="204"/>
    </font>
    <font>
      <sz val="1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1" applyFont="1" applyFill="1"/>
    <xf numFmtId="0" fontId="2" fillId="0" borderId="0" xfId="1" applyFont="1" applyFill="1" applyAlignment="1">
      <alignment horizontal="right" vertical="center"/>
    </xf>
    <xf numFmtId="0" fontId="3" fillId="0" borderId="0" xfId="1" applyFont="1" applyFill="1" applyAlignment="1">
      <alignment horizontal="right"/>
    </xf>
    <xf numFmtId="0" fontId="2" fillId="0" borderId="0" xfId="1" applyFont="1" applyFill="1" applyAlignment="1">
      <alignment horizontal="right"/>
    </xf>
    <xf numFmtId="0" fontId="4" fillId="0" borderId="0" xfId="1" applyFont="1" applyFill="1" applyAlignment="1"/>
    <xf numFmtId="164" fontId="2" fillId="0" borderId="0" xfId="1" applyNumberFormat="1" applyFont="1" applyFill="1" applyAlignment="1">
      <alignment horizontal="right" vertical="center" wrapText="1"/>
    </xf>
    <xf numFmtId="49" fontId="2" fillId="0" borderId="1" xfId="1" applyNumberFormat="1" applyFont="1" applyFill="1" applyBorder="1" applyAlignment="1">
      <alignment horizontal="right" vertical="center" textRotation="90" wrapText="1"/>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6" fillId="0" borderId="0" xfId="1" applyFont="1" applyBorder="1"/>
    <xf numFmtId="49" fontId="5" fillId="0" borderId="1" xfId="0" applyNumberFormat="1" applyFont="1" applyBorder="1" applyAlignment="1">
      <alignment vertical="top"/>
    </xf>
    <xf numFmtId="0" fontId="5" fillId="0" borderId="1" xfId="0" applyFont="1" applyBorder="1" applyAlignment="1">
      <alignment vertical="top" wrapText="1"/>
    </xf>
    <xf numFmtId="165" fontId="5" fillId="0" borderId="1" xfId="0" applyNumberFormat="1" applyFont="1" applyBorder="1" applyAlignment="1">
      <alignment vertical="top"/>
    </xf>
    <xf numFmtId="0" fontId="0" fillId="0" borderId="1" xfId="0" applyBorder="1"/>
    <xf numFmtId="166" fontId="5" fillId="0" borderId="1" xfId="0" applyNumberFormat="1" applyFont="1" applyBorder="1" applyAlignment="1">
      <alignment vertical="top"/>
    </xf>
    <xf numFmtId="166" fontId="0" fillId="0" borderId="0" xfId="0" applyNumberFormat="1"/>
    <xf numFmtId="167" fontId="5" fillId="0" borderId="1" xfId="0" applyNumberFormat="1" applyFont="1" applyBorder="1" applyAlignment="1">
      <alignment vertical="top"/>
    </xf>
    <xf numFmtId="0" fontId="0" fillId="0" borderId="0" xfId="0" applyBorder="1"/>
    <xf numFmtId="165" fontId="5" fillId="0" borderId="0" xfId="0" applyNumberFormat="1" applyFont="1" applyFill="1" applyBorder="1" applyAlignment="1">
      <alignment vertical="top"/>
    </xf>
    <xf numFmtId="2" fontId="5" fillId="0" borderId="1" xfId="0" applyNumberFormat="1" applyFont="1" applyBorder="1" applyAlignment="1">
      <alignment vertical="top"/>
    </xf>
    <xf numFmtId="0" fontId="7" fillId="0" borderId="0" xfId="0" applyFont="1"/>
    <xf numFmtId="0" fontId="8" fillId="0" borderId="1" xfId="0" applyFont="1" applyBorder="1"/>
    <xf numFmtId="0" fontId="8" fillId="0" borderId="1" xfId="0" applyFont="1" applyBorder="1" applyAlignment="1">
      <alignment horizontal="left"/>
    </xf>
    <xf numFmtId="0" fontId="6" fillId="0" borderId="1" xfId="0" applyFont="1" applyBorder="1"/>
    <xf numFmtId="166" fontId="6" fillId="0" borderId="1" xfId="0" applyNumberFormat="1" applyFont="1" applyBorder="1"/>
    <xf numFmtId="167" fontId="8" fillId="0" borderId="1" xfId="0" applyNumberFormat="1" applyFont="1" applyBorder="1"/>
    <xf numFmtId="0" fontId="2" fillId="0" borderId="0" xfId="1" applyFont="1" applyFill="1" applyAlignment="1">
      <alignment horizontal="center"/>
    </xf>
    <xf numFmtId="0" fontId="7" fillId="0" borderId="1" xfId="0" applyFont="1" applyBorder="1" applyAlignment="1">
      <alignment wrapText="1"/>
    </xf>
    <xf numFmtId="0" fontId="8" fillId="0" borderId="1" xfId="0" applyFont="1" applyBorder="1" applyAlignment="1">
      <alignment horizontal="center"/>
    </xf>
    <xf numFmtId="2" fontId="8" fillId="0" borderId="1" xfId="0" applyNumberFormat="1" applyFont="1" applyBorder="1" applyAlignment="1">
      <alignment vertical="top"/>
    </xf>
    <xf numFmtId="0" fontId="8" fillId="0" borderId="1" xfId="0" applyFont="1" applyBorder="1" applyAlignment="1">
      <alignment vertical="top"/>
    </xf>
    <xf numFmtId="167" fontId="8" fillId="0" borderId="1" xfId="0" applyNumberFormat="1" applyFont="1" applyBorder="1" applyAlignment="1">
      <alignment vertical="top"/>
    </xf>
    <xf numFmtId="166" fontId="6" fillId="0" borderId="1" xfId="0" applyNumberFormat="1" applyFont="1" applyBorder="1" applyAlignment="1">
      <alignment vertical="top"/>
    </xf>
    <xf numFmtId="0" fontId="9" fillId="0" borderId="0" xfId="1" applyFont="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4"/>
  <sheetViews>
    <sheetView tabSelected="1" topLeftCell="A79" workbookViewId="0">
      <selection activeCell="F89" sqref="F89"/>
    </sheetView>
  </sheetViews>
  <sheetFormatPr defaultRowHeight="15" x14ac:dyDescent="0.25"/>
  <cols>
    <col min="1" max="1" width="5.7109375" customWidth="1"/>
    <col min="2" max="2" width="47.7109375" customWidth="1"/>
    <col min="3" max="3" width="10.7109375" customWidth="1"/>
    <col min="4" max="4" width="8.7109375" customWidth="1"/>
    <col min="5" max="5" width="7.7109375" customWidth="1"/>
    <col min="6" max="6" width="16.7109375" customWidth="1"/>
    <col min="7" max="7" width="12.5703125" customWidth="1"/>
    <col min="9" max="9" width="12.140625" customWidth="1"/>
  </cols>
  <sheetData>
    <row r="1" spans="1:8" ht="15.75" x14ac:dyDescent="0.25">
      <c r="D1" s="23" t="s">
        <v>288</v>
      </c>
      <c r="E1" s="23"/>
      <c r="F1" s="23"/>
    </row>
    <row r="2" spans="1:8" ht="15.75" x14ac:dyDescent="0.25">
      <c r="D2" s="23" t="s">
        <v>218</v>
      </c>
      <c r="E2" s="23"/>
      <c r="F2" s="23"/>
    </row>
    <row r="3" spans="1:8" ht="15.75" x14ac:dyDescent="0.25">
      <c r="D3" s="23" t="s">
        <v>181</v>
      </c>
      <c r="E3" s="23"/>
      <c r="F3" s="23"/>
    </row>
    <row r="4" spans="1:8" ht="15.75" x14ac:dyDescent="0.25">
      <c r="D4" s="23" t="s">
        <v>287</v>
      </c>
      <c r="E4" s="23"/>
      <c r="F4" s="23"/>
    </row>
    <row r="6" spans="1:8" ht="15.95" customHeight="1" x14ac:dyDescent="0.25">
      <c r="A6" s="2"/>
      <c r="B6" s="1"/>
      <c r="C6" s="1"/>
      <c r="D6" s="1" t="s">
        <v>180</v>
      </c>
      <c r="E6" s="1"/>
      <c r="F6" s="4"/>
    </row>
    <row r="7" spans="1:8" ht="15.95" customHeight="1" x14ac:dyDescent="0.25">
      <c r="A7" s="2"/>
      <c r="B7" s="1"/>
      <c r="C7" s="1"/>
      <c r="D7" s="1" t="s">
        <v>218</v>
      </c>
      <c r="E7" s="1"/>
      <c r="F7" s="3"/>
    </row>
    <row r="8" spans="1:8" ht="15.95" customHeight="1" x14ac:dyDescent="0.25">
      <c r="A8" s="2"/>
      <c r="B8" s="1"/>
      <c r="C8" s="1"/>
      <c r="D8" s="1" t="s">
        <v>181</v>
      </c>
      <c r="E8" s="1"/>
      <c r="F8" s="4"/>
    </row>
    <row r="9" spans="1:8" ht="15.95" customHeight="1" x14ac:dyDescent="0.25">
      <c r="A9" s="2"/>
      <c r="B9" s="1"/>
      <c r="C9" s="1"/>
      <c r="D9" s="1" t="s">
        <v>185</v>
      </c>
      <c r="E9" s="1"/>
      <c r="F9" s="4"/>
    </row>
    <row r="10" spans="1:8" ht="15.95" customHeight="1" x14ac:dyDescent="0.25">
      <c r="A10" s="2"/>
      <c r="B10" s="1"/>
      <c r="C10" s="1"/>
      <c r="D10" s="1"/>
      <c r="E10" s="1"/>
      <c r="F10" s="5"/>
    </row>
    <row r="11" spans="1:8" ht="14.1" customHeight="1" x14ac:dyDescent="0.25">
      <c r="A11" s="2"/>
      <c r="B11" s="1"/>
      <c r="C11" s="1"/>
      <c r="D11" s="1"/>
      <c r="E11" s="1"/>
      <c r="F11" s="6"/>
    </row>
    <row r="12" spans="1:8" ht="15.95" customHeight="1" x14ac:dyDescent="0.25">
      <c r="A12" s="29" t="s">
        <v>194</v>
      </c>
      <c r="B12" s="29"/>
      <c r="C12" s="29"/>
      <c r="D12" s="29"/>
      <c r="E12" s="29"/>
      <c r="F12" s="29"/>
    </row>
    <row r="13" spans="1:8" ht="15.95" customHeight="1" x14ac:dyDescent="0.25">
      <c r="A13" s="29" t="s">
        <v>184</v>
      </c>
      <c r="B13" s="29"/>
      <c r="C13" s="29"/>
      <c r="D13" s="29"/>
      <c r="E13" s="29"/>
      <c r="F13" s="29"/>
    </row>
    <row r="14" spans="1:8" ht="18" customHeight="1" x14ac:dyDescent="0.25">
      <c r="A14" s="2"/>
      <c r="B14" s="1"/>
      <c r="C14" s="1"/>
      <c r="D14" s="1"/>
      <c r="E14" s="1"/>
      <c r="F14" s="36" t="s">
        <v>12</v>
      </c>
    </row>
    <row r="15" spans="1:8" ht="81.95" customHeight="1" x14ac:dyDescent="0.25">
      <c r="A15" s="7" t="s">
        <v>0</v>
      </c>
      <c r="B15" s="8" t="s">
        <v>1</v>
      </c>
      <c r="C15" s="9" t="s">
        <v>2</v>
      </c>
      <c r="D15" s="9" t="s">
        <v>3</v>
      </c>
      <c r="E15" s="9" t="s">
        <v>4</v>
      </c>
      <c r="F15" s="10" t="s">
        <v>5</v>
      </c>
      <c r="G15" s="30" t="s">
        <v>289</v>
      </c>
      <c r="H15" s="30" t="s">
        <v>290</v>
      </c>
    </row>
    <row r="16" spans="1:8" ht="15.95" customHeight="1" x14ac:dyDescent="0.25">
      <c r="A16" s="11" t="s">
        <v>6</v>
      </c>
      <c r="B16" s="11" t="s">
        <v>7</v>
      </c>
      <c r="C16" s="11" t="s">
        <v>8</v>
      </c>
      <c r="D16" s="11" t="s">
        <v>9</v>
      </c>
      <c r="E16" s="11" t="s">
        <v>10</v>
      </c>
      <c r="F16" s="11" t="s">
        <v>11</v>
      </c>
      <c r="G16" s="31">
        <v>7</v>
      </c>
      <c r="H16" s="31">
        <v>8</v>
      </c>
    </row>
    <row r="17" spans="1:10" x14ac:dyDescent="0.25">
      <c r="A17" s="13" t="s">
        <v>13</v>
      </c>
      <c r="B17" s="14" t="s">
        <v>14</v>
      </c>
      <c r="C17" s="13" t="s">
        <v>15</v>
      </c>
      <c r="D17" s="13" t="s">
        <v>15</v>
      </c>
      <c r="E17" s="13" t="s">
        <v>15</v>
      </c>
      <c r="F17" s="17">
        <f>F199</f>
        <v>36051.673999999999</v>
      </c>
      <c r="G17" s="17">
        <f>G199</f>
        <v>33882.807999999997</v>
      </c>
      <c r="H17" s="32">
        <f>G17/F17*100</f>
        <v>93.984007510996577</v>
      </c>
      <c r="J17" s="18"/>
    </row>
    <row r="18" spans="1:10" x14ac:dyDescent="0.25">
      <c r="A18" s="13" t="s">
        <v>13</v>
      </c>
      <c r="B18" s="14" t="s">
        <v>16</v>
      </c>
      <c r="C18" s="13" t="s">
        <v>17</v>
      </c>
      <c r="D18" s="13" t="s">
        <v>15</v>
      </c>
      <c r="E18" s="13" t="s">
        <v>15</v>
      </c>
      <c r="F18" s="19">
        <f>F19+F26+F31+F38+F43</f>
        <v>5788.2960000000003</v>
      </c>
      <c r="G18" s="19">
        <f>G19+G26+G31+G38+G43</f>
        <v>4982.3999999999996</v>
      </c>
      <c r="H18" s="32">
        <f t="shared" ref="H18:H81" si="0">G18/F18*100</f>
        <v>86.077146020175874</v>
      </c>
    </row>
    <row r="19" spans="1:10" ht="38.25" x14ac:dyDescent="0.25">
      <c r="A19" s="13" t="s">
        <v>13</v>
      </c>
      <c r="B19" s="14" t="s">
        <v>18</v>
      </c>
      <c r="C19" s="13" t="s">
        <v>19</v>
      </c>
      <c r="D19" s="13" t="s">
        <v>15</v>
      </c>
      <c r="E19" s="13" t="s">
        <v>15</v>
      </c>
      <c r="F19" s="15">
        <f>F20</f>
        <v>471.13</v>
      </c>
      <c r="G19" s="15">
        <f>G20</f>
        <v>467.7</v>
      </c>
      <c r="H19" s="32">
        <f t="shared" si="0"/>
        <v>99.271963152420767</v>
      </c>
    </row>
    <row r="20" spans="1:10" ht="51" x14ac:dyDescent="0.25">
      <c r="A20" s="13" t="s">
        <v>13</v>
      </c>
      <c r="B20" s="14" t="s">
        <v>20</v>
      </c>
      <c r="C20" s="13" t="s">
        <v>19</v>
      </c>
      <c r="D20" s="13" t="s">
        <v>21</v>
      </c>
      <c r="E20" s="13" t="s">
        <v>15</v>
      </c>
      <c r="F20" s="15">
        <f>F21+F24</f>
        <v>471.13</v>
      </c>
      <c r="G20" s="15">
        <f>G21+G24</f>
        <v>467.7</v>
      </c>
      <c r="H20" s="32">
        <f t="shared" si="0"/>
        <v>99.271963152420767</v>
      </c>
    </row>
    <row r="21" spans="1:10" x14ac:dyDescent="0.25">
      <c r="A21" s="13" t="s">
        <v>13</v>
      </c>
      <c r="B21" s="14" t="s">
        <v>22</v>
      </c>
      <c r="C21" s="13" t="s">
        <v>19</v>
      </c>
      <c r="D21" s="13" t="s">
        <v>23</v>
      </c>
      <c r="E21" s="13" t="s">
        <v>15</v>
      </c>
      <c r="F21" s="15">
        <f>F22</f>
        <v>449.13</v>
      </c>
      <c r="G21" s="33">
        <v>445.7</v>
      </c>
      <c r="H21" s="32">
        <f t="shared" si="0"/>
        <v>99.236301293612101</v>
      </c>
    </row>
    <row r="22" spans="1:10" ht="25.5" x14ac:dyDescent="0.25">
      <c r="A22" s="13" t="s">
        <v>13</v>
      </c>
      <c r="B22" s="14" t="s">
        <v>182</v>
      </c>
      <c r="C22" s="13" t="s">
        <v>19</v>
      </c>
      <c r="D22" s="13" t="s">
        <v>24</v>
      </c>
      <c r="E22" s="13" t="s">
        <v>15</v>
      </c>
      <c r="F22" s="15">
        <f>F23</f>
        <v>449.13</v>
      </c>
      <c r="G22" s="33">
        <v>445.7</v>
      </c>
      <c r="H22" s="32">
        <f t="shared" si="0"/>
        <v>99.236301293612101</v>
      </c>
    </row>
    <row r="23" spans="1:10" ht="25.5" x14ac:dyDescent="0.25">
      <c r="A23" s="13" t="s">
        <v>13</v>
      </c>
      <c r="B23" s="14" t="s">
        <v>25</v>
      </c>
      <c r="C23" s="13" t="s">
        <v>19</v>
      </c>
      <c r="D23" s="13" t="s">
        <v>24</v>
      </c>
      <c r="E23" s="13" t="s">
        <v>26</v>
      </c>
      <c r="F23" s="15">
        <v>449.13</v>
      </c>
      <c r="G23" s="33">
        <v>445.7</v>
      </c>
      <c r="H23" s="32">
        <f t="shared" si="0"/>
        <v>99.236301293612101</v>
      </c>
    </row>
    <row r="24" spans="1:10" ht="51" x14ac:dyDescent="0.25">
      <c r="A24" s="13" t="s">
        <v>13</v>
      </c>
      <c r="B24" s="14" t="s">
        <v>272</v>
      </c>
      <c r="C24" s="13" t="s">
        <v>19</v>
      </c>
      <c r="D24" s="13" t="s">
        <v>271</v>
      </c>
      <c r="E24" s="13"/>
      <c r="F24" s="15">
        <f>F25</f>
        <v>22</v>
      </c>
      <c r="G24" s="33">
        <v>22</v>
      </c>
      <c r="H24" s="32">
        <f t="shared" si="0"/>
        <v>100</v>
      </c>
    </row>
    <row r="25" spans="1:10" ht="25.5" x14ac:dyDescent="0.25">
      <c r="A25" s="13" t="s">
        <v>13</v>
      </c>
      <c r="B25" s="14" t="s">
        <v>25</v>
      </c>
      <c r="C25" s="13" t="s">
        <v>19</v>
      </c>
      <c r="D25" s="13" t="s">
        <v>271</v>
      </c>
      <c r="E25" s="13" t="s">
        <v>26</v>
      </c>
      <c r="F25" s="15">
        <v>22</v>
      </c>
      <c r="G25" s="33">
        <v>22</v>
      </c>
      <c r="H25" s="32">
        <f t="shared" si="0"/>
        <v>100</v>
      </c>
    </row>
    <row r="26" spans="1:10" ht="38.25" x14ac:dyDescent="0.25">
      <c r="A26" s="13" t="s">
        <v>13</v>
      </c>
      <c r="B26" s="14" t="s">
        <v>27</v>
      </c>
      <c r="C26" s="13" t="s">
        <v>28</v>
      </c>
      <c r="D26" s="13" t="s">
        <v>15</v>
      </c>
      <c r="E26" s="13" t="s">
        <v>15</v>
      </c>
      <c r="F26" s="15">
        <f>F27</f>
        <v>243.2</v>
      </c>
      <c r="G26" s="33">
        <v>214.7</v>
      </c>
      <c r="H26" s="32">
        <f t="shared" si="0"/>
        <v>88.28125</v>
      </c>
    </row>
    <row r="27" spans="1:10" ht="51" x14ac:dyDescent="0.25">
      <c r="A27" s="13" t="s">
        <v>13</v>
      </c>
      <c r="B27" s="14" t="s">
        <v>20</v>
      </c>
      <c r="C27" s="13" t="s">
        <v>28</v>
      </c>
      <c r="D27" s="13" t="s">
        <v>21</v>
      </c>
      <c r="E27" s="13" t="s">
        <v>15</v>
      </c>
      <c r="F27" s="15">
        <f>F28</f>
        <v>243.2</v>
      </c>
      <c r="G27" s="33">
        <v>214.7</v>
      </c>
      <c r="H27" s="32">
        <f t="shared" si="0"/>
        <v>88.28125</v>
      </c>
    </row>
    <row r="28" spans="1:10" x14ac:dyDescent="0.25">
      <c r="A28" s="13" t="s">
        <v>13</v>
      </c>
      <c r="B28" s="14" t="s">
        <v>29</v>
      </c>
      <c r="C28" s="13" t="s">
        <v>28</v>
      </c>
      <c r="D28" s="13" t="s">
        <v>30</v>
      </c>
      <c r="E28" s="13" t="s">
        <v>15</v>
      </c>
      <c r="F28" s="15">
        <f>F29</f>
        <v>243.2</v>
      </c>
      <c r="G28" s="33">
        <v>214.7</v>
      </c>
      <c r="H28" s="32">
        <f t="shared" si="0"/>
        <v>88.28125</v>
      </c>
    </row>
    <row r="29" spans="1:10" x14ac:dyDescent="0.25">
      <c r="A29" s="13" t="s">
        <v>13</v>
      </c>
      <c r="B29" s="14" t="s">
        <v>31</v>
      </c>
      <c r="C29" s="13" t="s">
        <v>28</v>
      </c>
      <c r="D29" s="13" t="s">
        <v>32</v>
      </c>
      <c r="E29" s="13" t="s">
        <v>15</v>
      </c>
      <c r="F29" s="15">
        <f>F30</f>
        <v>243.2</v>
      </c>
      <c r="G29" s="33">
        <v>214.7</v>
      </c>
      <c r="H29" s="32">
        <f t="shared" si="0"/>
        <v>88.28125</v>
      </c>
    </row>
    <row r="30" spans="1:10" ht="25.5" x14ac:dyDescent="0.25">
      <c r="A30" s="13" t="s">
        <v>13</v>
      </c>
      <c r="B30" s="14" t="s">
        <v>25</v>
      </c>
      <c r="C30" s="13" t="s">
        <v>28</v>
      </c>
      <c r="D30" s="13" t="s">
        <v>32</v>
      </c>
      <c r="E30" s="13" t="s">
        <v>26</v>
      </c>
      <c r="F30" s="15">
        <v>243.2</v>
      </c>
      <c r="G30" s="33">
        <v>214.7</v>
      </c>
      <c r="H30" s="32">
        <f t="shared" si="0"/>
        <v>88.28125</v>
      </c>
    </row>
    <row r="31" spans="1:10" ht="51" x14ac:dyDescent="0.25">
      <c r="A31" s="13" t="s">
        <v>13</v>
      </c>
      <c r="B31" s="14" t="s">
        <v>33</v>
      </c>
      <c r="C31" s="13" t="s">
        <v>34</v>
      </c>
      <c r="D31" s="13" t="s">
        <v>15</v>
      </c>
      <c r="E31" s="13" t="s">
        <v>15</v>
      </c>
      <c r="F31" s="19">
        <f>F32</f>
        <v>4662.0600000000004</v>
      </c>
      <c r="G31" s="19">
        <f>G32</f>
        <v>4101</v>
      </c>
      <c r="H31" s="32">
        <f t="shared" si="0"/>
        <v>87.96540585063255</v>
      </c>
    </row>
    <row r="32" spans="1:10" ht="51" x14ac:dyDescent="0.25">
      <c r="A32" s="13" t="s">
        <v>13</v>
      </c>
      <c r="B32" s="14" t="s">
        <v>20</v>
      </c>
      <c r="C32" s="13" t="s">
        <v>34</v>
      </c>
      <c r="D32" s="13" t="s">
        <v>21</v>
      </c>
      <c r="E32" s="13" t="s">
        <v>15</v>
      </c>
      <c r="F32" s="19">
        <f>F33</f>
        <v>4662.0600000000004</v>
      </c>
      <c r="G32" s="19">
        <f>G33</f>
        <v>4101</v>
      </c>
      <c r="H32" s="32">
        <f t="shared" si="0"/>
        <v>87.96540585063255</v>
      </c>
    </row>
    <row r="33" spans="1:8" x14ac:dyDescent="0.25">
      <c r="A33" s="13" t="s">
        <v>13</v>
      </c>
      <c r="B33" s="14" t="s">
        <v>29</v>
      </c>
      <c r="C33" s="13" t="s">
        <v>34</v>
      </c>
      <c r="D33" s="13" t="s">
        <v>30</v>
      </c>
      <c r="E33" s="13" t="s">
        <v>15</v>
      </c>
      <c r="F33" s="19">
        <f>F34+F36</f>
        <v>4662.0600000000004</v>
      </c>
      <c r="G33" s="19">
        <f>G34+G36</f>
        <v>4101</v>
      </c>
      <c r="H33" s="32">
        <f t="shared" si="0"/>
        <v>87.96540585063255</v>
      </c>
    </row>
    <row r="34" spans="1:8" x14ac:dyDescent="0.25">
      <c r="A34" s="13" t="s">
        <v>13</v>
      </c>
      <c r="B34" s="14" t="s">
        <v>31</v>
      </c>
      <c r="C34" s="13" t="s">
        <v>34</v>
      </c>
      <c r="D34" s="13" t="s">
        <v>32</v>
      </c>
      <c r="E34" s="13" t="s">
        <v>15</v>
      </c>
      <c r="F34" s="15">
        <f>F35</f>
        <v>4536.5600000000004</v>
      </c>
      <c r="G34" s="33">
        <v>3975.5</v>
      </c>
      <c r="H34" s="32">
        <f t="shared" si="0"/>
        <v>87.632479235367754</v>
      </c>
    </row>
    <row r="35" spans="1:8" ht="25.5" x14ac:dyDescent="0.25">
      <c r="A35" s="13" t="s">
        <v>13</v>
      </c>
      <c r="B35" s="14" t="s">
        <v>25</v>
      </c>
      <c r="C35" s="13" t="s">
        <v>34</v>
      </c>
      <c r="D35" s="13" t="s">
        <v>32</v>
      </c>
      <c r="E35" s="13" t="s">
        <v>26</v>
      </c>
      <c r="F35" s="15">
        <v>4536.5600000000004</v>
      </c>
      <c r="G35" s="33">
        <v>3975.5</v>
      </c>
      <c r="H35" s="32">
        <f t="shared" si="0"/>
        <v>87.632479235367754</v>
      </c>
    </row>
    <row r="36" spans="1:8" ht="89.25" x14ac:dyDescent="0.25">
      <c r="A36" s="13" t="s">
        <v>13</v>
      </c>
      <c r="B36" s="14" t="s">
        <v>189</v>
      </c>
      <c r="C36" s="13" t="s">
        <v>34</v>
      </c>
      <c r="D36" s="13" t="s">
        <v>186</v>
      </c>
      <c r="E36" s="13"/>
      <c r="F36" s="19">
        <f>F37</f>
        <v>125.5</v>
      </c>
      <c r="G36" s="33">
        <v>125.5</v>
      </c>
      <c r="H36" s="32">
        <f t="shared" si="0"/>
        <v>100</v>
      </c>
    </row>
    <row r="37" spans="1:8" ht="25.5" x14ac:dyDescent="0.25">
      <c r="A37" s="13" t="s">
        <v>13</v>
      </c>
      <c r="B37" s="14" t="s">
        <v>25</v>
      </c>
      <c r="C37" s="13" t="s">
        <v>34</v>
      </c>
      <c r="D37" s="13" t="s">
        <v>186</v>
      </c>
      <c r="E37" s="13" t="s">
        <v>26</v>
      </c>
      <c r="F37" s="19">
        <v>125.5</v>
      </c>
      <c r="G37" s="33">
        <v>125.5</v>
      </c>
      <c r="H37" s="32">
        <f t="shared" si="0"/>
        <v>100</v>
      </c>
    </row>
    <row r="38" spans="1:8" x14ac:dyDescent="0.25">
      <c r="A38" s="13" t="s">
        <v>13</v>
      </c>
      <c r="B38" s="14" t="s">
        <v>35</v>
      </c>
      <c r="C38" s="13" t="s">
        <v>36</v>
      </c>
      <c r="D38" s="13" t="s">
        <v>15</v>
      </c>
      <c r="E38" s="13" t="s">
        <v>15</v>
      </c>
      <c r="F38" s="19">
        <f>F39</f>
        <v>67.156000000000006</v>
      </c>
      <c r="G38" s="33">
        <v>0</v>
      </c>
      <c r="H38" s="32">
        <f t="shared" si="0"/>
        <v>0</v>
      </c>
    </row>
    <row r="39" spans="1:8" x14ac:dyDescent="0.25">
      <c r="A39" s="13" t="s">
        <v>13</v>
      </c>
      <c r="B39" s="14" t="s">
        <v>35</v>
      </c>
      <c r="C39" s="13" t="s">
        <v>36</v>
      </c>
      <c r="D39" s="13" t="s">
        <v>37</v>
      </c>
      <c r="E39" s="13" t="s">
        <v>15</v>
      </c>
      <c r="F39" s="19">
        <f>F40</f>
        <v>67.156000000000006</v>
      </c>
      <c r="G39" s="33">
        <v>0</v>
      </c>
      <c r="H39" s="32">
        <f t="shared" si="0"/>
        <v>0</v>
      </c>
    </row>
    <row r="40" spans="1:8" x14ac:dyDescent="0.25">
      <c r="A40" s="13" t="s">
        <v>13</v>
      </c>
      <c r="B40" s="14" t="s">
        <v>38</v>
      </c>
      <c r="C40" s="13" t="s">
        <v>36</v>
      </c>
      <c r="D40" s="13" t="s">
        <v>39</v>
      </c>
      <c r="E40" s="13" t="s">
        <v>15</v>
      </c>
      <c r="F40" s="19">
        <f>F41</f>
        <v>67.156000000000006</v>
      </c>
      <c r="G40" s="33">
        <v>0</v>
      </c>
      <c r="H40" s="32">
        <f t="shared" si="0"/>
        <v>0</v>
      </c>
    </row>
    <row r="41" spans="1:8" ht="25.5" x14ac:dyDescent="0.25">
      <c r="A41" s="13" t="s">
        <v>13</v>
      </c>
      <c r="B41" s="14" t="s">
        <v>217</v>
      </c>
      <c r="C41" s="13" t="s">
        <v>36</v>
      </c>
      <c r="D41" s="13" t="s">
        <v>40</v>
      </c>
      <c r="E41" s="13" t="s">
        <v>15</v>
      </c>
      <c r="F41" s="19">
        <f>F42</f>
        <v>67.156000000000006</v>
      </c>
      <c r="G41" s="33">
        <v>0</v>
      </c>
      <c r="H41" s="32">
        <f t="shared" si="0"/>
        <v>0</v>
      </c>
    </row>
    <row r="42" spans="1:8" x14ac:dyDescent="0.25">
      <c r="A42" s="13" t="s">
        <v>13</v>
      </c>
      <c r="B42" s="14" t="s">
        <v>216</v>
      </c>
      <c r="C42" s="13" t="s">
        <v>36</v>
      </c>
      <c r="D42" s="13" t="s">
        <v>40</v>
      </c>
      <c r="E42" s="13" t="s">
        <v>41</v>
      </c>
      <c r="F42" s="19">
        <v>67.156000000000006</v>
      </c>
      <c r="G42" s="33">
        <v>0</v>
      </c>
      <c r="H42" s="32">
        <f t="shared" si="0"/>
        <v>0</v>
      </c>
    </row>
    <row r="43" spans="1:8" x14ac:dyDescent="0.25">
      <c r="A43" s="13" t="s">
        <v>13</v>
      </c>
      <c r="B43" s="14" t="s">
        <v>42</v>
      </c>
      <c r="C43" s="13" t="s">
        <v>43</v>
      </c>
      <c r="D43" s="13" t="s">
        <v>15</v>
      </c>
      <c r="E43" s="13" t="s">
        <v>15</v>
      </c>
      <c r="F43" s="15">
        <f>+F48+F56+F60+F46+F52+F54</f>
        <v>344.75</v>
      </c>
      <c r="G43" s="15">
        <f>+G48+G56+G60+G46+G52+G54</f>
        <v>199</v>
      </c>
      <c r="H43" s="32">
        <f t="shared" si="0"/>
        <v>57.722987672226253</v>
      </c>
    </row>
    <row r="44" spans="1:8" ht="38.25" x14ac:dyDescent="0.25">
      <c r="A44" s="13" t="s">
        <v>13</v>
      </c>
      <c r="B44" s="14" t="s">
        <v>248</v>
      </c>
      <c r="C44" s="13" t="s">
        <v>43</v>
      </c>
      <c r="D44" s="13" t="s">
        <v>244</v>
      </c>
      <c r="E44" s="13"/>
      <c r="F44" s="15">
        <f>F45</f>
        <v>112.4</v>
      </c>
      <c r="G44" s="33">
        <v>99.7</v>
      </c>
      <c r="H44" s="32">
        <f t="shared" si="0"/>
        <v>88.70106761565836</v>
      </c>
    </row>
    <row r="45" spans="1:8" ht="38.25" x14ac:dyDescent="0.25">
      <c r="A45" s="13" t="s">
        <v>13</v>
      </c>
      <c r="B45" s="14" t="s">
        <v>245</v>
      </c>
      <c r="C45" s="13" t="s">
        <v>43</v>
      </c>
      <c r="D45" s="13" t="s">
        <v>247</v>
      </c>
      <c r="E45" s="13"/>
      <c r="F45" s="15">
        <f>F46</f>
        <v>112.4</v>
      </c>
      <c r="G45" s="33">
        <v>99.7</v>
      </c>
      <c r="H45" s="32">
        <f t="shared" si="0"/>
        <v>88.70106761565836</v>
      </c>
    </row>
    <row r="46" spans="1:8" x14ac:dyDescent="0.25">
      <c r="A46" s="13" t="s">
        <v>13</v>
      </c>
      <c r="B46" s="14" t="s">
        <v>246</v>
      </c>
      <c r="C46" s="13" t="s">
        <v>43</v>
      </c>
      <c r="D46" s="13" t="s">
        <v>239</v>
      </c>
      <c r="E46" s="13"/>
      <c r="F46" s="15">
        <f>F47</f>
        <v>112.4</v>
      </c>
      <c r="G46" s="33">
        <v>99.7</v>
      </c>
      <c r="H46" s="32">
        <f t="shared" si="0"/>
        <v>88.70106761565836</v>
      </c>
    </row>
    <row r="47" spans="1:8" x14ac:dyDescent="0.25">
      <c r="A47" s="13" t="s">
        <v>13</v>
      </c>
      <c r="B47" s="14" t="s">
        <v>215</v>
      </c>
      <c r="C47" s="13" t="s">
        <v>43</v>
      </c>
      <c r="D47" s="13" t="s">
        <v>239</v>
      </c>
      <c r="E47" s="13" t="s">
        <v>214</v>
      </c>
      <c r="F47" s="15">
        <v>112.4</v>
      </c>
      <c r="G47" s="33">
        <v>99.7</v>
      </c>
      <c r="H47" s="32">
        <f t="shared" si="0"/>
        <v>88.70106761565836</v>
      </c>
    </row>
    <row r="48" spans="1:8" ht="25.5" x14ac:dyDescent="0.25">
      <c r="A48" s="13" t="s">
        <v>13</v>
      </c>
      <c r="B48" s="14" t="s">
        <v>44</v>
      </c>
      <c r="C48" s="13" t="s">
        <v>43</v>
      </c>
      <c r="D48" s="13" t="s">
        <v>45</v>
      </c>
      <c r="E48" s="13" t="s">
        <v>15</v>
      </c>
      <c r="F48" s="15">
        <f>F49</f>
        <v>115.93</v>
      </c>
      <c r="G48" s="33">
        <v>80.099999999999994</v>
      </c>
      <c r="H48" s="32">
        <f t="shared" si="0"/>
        <v>69.093418442163369</v>
      </c>
    </row>
    <row r="49" spans="1:8" x14ac:dyDescent="0.25">
      <c r="A49" s="13" t="s">
        <v>13</v>
      </c>
      <c r="B49" s="14" t="s">
        <v>46</v>
      </c>
      <c r="C49" s="13" t="s">
        <v>43</v>
      </c>
      <c r="D49" s="13" t="s">
        <v>47</v>
      </c>
      <c r="E49" s="13" t="s">
        <v>15</v>
      </c>
      <c r="F49" s="15">
        <f>F50</f>
        <v>115.93</v>
      </c>
      <c r="G49" s="33">
        <v>80.099999999999994</v>
      </c>
      <c r="H49" s="32">
        <f t="shared" si="0"/>
        <v>69.093418442163369</v>
      </c>
    </row>
    <row r="50" spans="1:8" x14ac:dyDescent="0.25">
      <c r="A50" s="13" t="s">
        <v>13</v>
      </c>
      <c r="B50" s="14" t="s">
        <v>48</v>
      </c>
      <c r="C50" s="13" t="s">
        <v>43</v>
      </c>
      <c r="D50" s="13" t="s">
        <v>49</v>
      </c>
      <c r="E50" s="13" t="s">
        <v>15</v>
      </c>
      <c r="F50" s="15">
        <f>F51</f>
        <v>115.93</v>
      </c>
      <c r="G50" s="33">
        <v>80.099999999999994</v>
      </c>
      <c r="H50" s="32">
        <f t="shared" si="0"/>
        <v>69.093418442163369</v>
      </c>
    </row>
    <row r="51" spans="1:8" x14ac:dyDescent="0.25">
      <c r="A51" s="13" t="s">
        <v>13</v>
      </c>
      <c r="B51" s="14" t="s">
        <v>215</v>
      </c>
      <c r="C51" s="13" t="s">
        <v>43</v>
      </c>
      <c r="D51" s="13" t="s">
        <v>49</v>
      </c>
      <c r="E51" s="13" t="s">
        <v>214</v>
      </c>
      <c r="F51" s="15">
        <f>116.43-0.5</f>
        <v>115.93</v>
      </c>
      <c r="G51" s="15">
        <f>116.43-0.5</f>
        <v>115.93</v>
      </c>
      <c r="H51" s="32">
        <f t="shared" si="0"/>
        <v>100</v>
      </c>
    </row>
    <row r="52" spans="1:8" ht="51" x14ac:dyDescent="0.25">
      <c r="A52" s="13" t="s">
        <v>13</v>
      </c>
      <c r="B52" s="14" t="s">
        <v>282</v>
      </c>
      <c r="C52" s="13" t="s">
        <v>43</v>
      </c>
      <c r="D52" s="13" t="s">
        <v>275</v>
      </c>
      <c r="E52" s="13"/>
      <c r="F52" s="15">
        <v>46.72</v>
      </c>
      <c r="G52" s="33">
        <v>0</v>
      </c>
      <c r="H52" s="32">
        <f t="shared" si="0"/>
        <v>0</v>
      </c>
    </row>
    <row r="53" spans="1:8" x14ac:dyDescent="0.25">
      <c r="A53" s="13" t="s">
        <v>13</v>
      </c>
      <c r="B53" s="14" t="s">
        <v>215</v>
      </c>
      <c r="C53" s="13" t="s">
        <v>43</v>
      </c>
      <c r="D53" s="13" t="s">
        <v>275</v>
      </c>
      <c r="E53" s="13" t="s">
        <v>214</v>
      </c>
      <c r="F53" s="15">
        <v>46.72</v>
      </c>
      <c r="G53" s="33">
        <v>0</v>
      </c>
      <c r="H53" s="32">
        <f t="shared" si="0"/>
        <v>0</v>
      </c>
    </row>
    <row r="54" spans="1:8" ht="38.25" x14ac:dyDescent="0.25">
      <c r="A54" s="13" t="s">
        <v>13</v>
      </c>
      <c r="B54" s="14" t="s">
        <v>286</v>
      </c>
      <c r="C54" s="13" t="s">
        <v>43</v>
      </c>
      <c r="D54" s="13" t="s">
        <v>285</v>
      </c>
      <c r="E54" s="13"/>
      <c r="F54" s="15">
        <v>0.5</v>
      </c>
      <c r="G54" s="33">
        <v>0</v>
      </c>
      <c r="H54" s="32">
        <f t="shared" si="0"/>
        <v>0</v>
      </c>
    </row>
    <row r="55" spans="1:8" x14ac:dyDescent="0.25">
      <c r="A55" s="13" t="s">
        <v>13</v>
      </c>
      <c r="B55" s="14" t="s">
        <v>215</v>
      </c>
      <c r="C55" s="13" t="s">
        <v>43</v>
      </c>
      <c r="D55" s="13" t="s">
        <v>285</v>
      </c>
      <c r="E55" s="13" t="s">
        <v>214</v>
      </c>
      <c r="F55" s="15">
        <v>0.5</v>
      </c>
      <c r="G55" s="33">
        <v>0</v>
      </c>
      <c r="H55" s="32">
        <f t="shared" si="0"/>
        <v>0</v>
      </c>
    </row>
    <row r="56" spans="1:8" x14ac:dyDescent="0.25">
      <c r="A56" s="13" t="s">
        <v>13</v>
      </c>
      <c r="B56" s="14" t="s">
        <v>50</v>
      </c>
      <c r="C56" s="13" t="s">
        <v>43</v>
      </c>
      <c r="D56" s="13" t="s">
        <v>51</v>
      </c>
      <c r="E56" s="13" t="s">
        <v>15</v>
      </c>
      <c r="F56" s="15">
        <f>F57</f>
        <v>19.2</v>
      </c>
      <c r="G56" s="33">
        <v>19.2</v>
      </c>
      <c r="H56" s="32">
        <f t="shared" si="0"/>
        <v>100</v>
      </c>
    </row>
    <row r="57" spans="1:8" ht="89.25" x14ac:dyDescent="0.25">
      <c r="A57" s="13" t="s">
        <v>13</v>
      </c>
      <c r="B57" s="14" t="s">
        <v>190</v>
      </c>
      <c r="C57" s="13" t="s">
        <v>43</v>
      </c>
      <c r="D57" s="13" t="s">
        <v>52</v>
      </c>
      <c r="E57" s="13" t="s">
        <v>15</v>
      </c>
      <c r="F57" s="15">
        <f>F58</f>
        <v>19.2</v>
      </c>
      <c r="G57" s="33">
        <v>19.2</v>
      </c>
      <c r="H57" s="32">
        <f t="shared" si="0"/>
        <v>100</v>
      </c>
    </row>
    <row r="58" spans="1:8" ht="38.25" x14ac:dyDescent="0.25">
      <c r="A58" s="13" t="s">
        <v>13</v>
      </c>
      <c r="B58" s="14" t="s">
        <v>53</v>
      </c>
      <c r="C58" s="13" t="s">
        <v>43</v>
      </c>
      <c r="D58" s="13" t="s">
        <v>54</v>
      </c>
      <c r="E58" s="13" t="s">
        <v>15</v>
      </c>
      <c r="F58" s="15">
        <f>F59</f>
        <v>19.2</v>
      </c>
      <c r="G58" s="33">
        <v>19.2</v>
      </c>
      <c r="H58" s="32">
        <f t="shared" si="0"/>
        <v>100</v>
      </c>
    </row>
    <row r="59" spans="1:8" ht="25.5" x14ac:dyDescent="0.25">
      <c r="A59" s="13" t="s">
        <v>13</v>
      </c>
      <c r="B59" s="14" t="s">
        <v>25</v>
      </c>
      <c r="C59" s="13" t="s">
        <v>43</v>
      </c>
      <c r="D59" s="13" t="s">
        <v>54</v>
      </c>
      <c r="E59" s="13" t="s">
        <v>26</v>
      </c>
      <c r="F59" s="15">
        <v>19.2</v>
      </c>
      <c r="G59" s="33">
        <v>19.2</v>
      </c>
      <c r="H59" s="32">
        <f t="shared" si="0"/>
        <v>100</v>
      </c>
    </row>
    <row r="60" spans="1:8" x14ac:dyDescent="0.25">
      <c r="A60" s="13" t="s">
        <v>13</v>
      </c>
      <c r="B60" s="14" t="s">
        <v>55</v>
      </c>
      <c r="C60" s="13" t="s">
        <v>43</v>
      </c>
      <c r="D60" s="13" t="s">
        <v>56</v>
      </c>
      <c r="E60" s="13" t="s">
        <v>15</v>
      </c>
      <c r="F60" s="15">
        <v>50</v>
      </c>
      <c r="G60" s="33">
        <v>0</v>
      </c>
      <c r="H60" s="32">
        <f t="shared" si="0"/>
        <v>0</v>
      </c>
    </row>
    <row r="61" spans="1:8" ht="25.5" x14ac:dyDescent="0.25">
      <c r="A61" s="13" t="s">
        <v>13</v>
      </c>
      <c r="B61" s="14" t="s">
        <v>57</v>
      </c>
      <c r="C61" s="13" t="s">
        <v>43</v>
      </c>
      <c r="D61" s="13" t="s">
        <v>58</v>
      </c>
      <c r="E61" s="13" t="s">
        <v>15</v>
      </c>
      <c r="F61" s="15">
        <v>50</v>
      </c>
      <c r="G61" s="33">
        <v>0</v>
      </c>
      <c r="H61" s="32">
        <f t="shared" si="0"/>
        <v>0</v>
      </c>
    </row>
    <row r="62" spans="1:8" x14ac:dyDescent="0.25">
      <c r="A62" s="13" t="s">
        <v>13</v>
      </c>
      <c r="B62" s="14" t="s">
        <v>215</v>
      </c>
      <c r="C62" s="13" t="s">
        <v>43</v>
      </c>
      <c r="D62" s="13" t="s">
        <v>58</v>
      </c>
      <c r="E62" s="13" t="s">
        <v>214</v>
      </c>
      <c r="F62" s="15">
        <v>50</v>
      </c>
      <c r="G62" s="33">
        <v>0</v>
      </c>
      <c r="H62" s="32">
        <f t="shared" si="0"/>
        <v>0</v>
      </c>
    </row>
    <row r="63" spans="1:8" x14ac:dyDescent="0.25">
      <c r="A63" s="13" t="s">
        <v>13</v>
      </c>
      <c r="B63" s="14" t="s">
        <v>59</v>
      </c>
      <c r="C63" s="13" t="s">
        <v>60</v>
      </c>
      <c r="D63" s="13" t="s">
        <v>15</v>
      </c>
      <c r="E63" s="13" t="s">
        <v>15</v>
      </c>
      <c r="F63" s="22">
        <f>F64</f>
        <v>366.3</v>
      </c>
      <c r="G63" s="33">
        <v>366.3</v>
      </c>
      <c r="H63" s="32">
        <f t="shared" si="0"/>
        <v>100</v>
      </c>
    </row>
    <row r="64" spans="1:8" x14ac:dyDescent="0.25">
      <c r="A64" s="13" t="s">
        <v>13</v>
      </c>
      <c r="B64" s="14" t="s">
        <v>61</v>
      </c>
      <c r="C64" s="13" t="s">
        <v>62</v>
      </c>
      <c r="D64" s="13" t="s">
        <v>15</v>
      </c>
      <c r="E64" s="13" t="s">
        <v>15</v>
      </c>
      <c r="F64" s="22">
        <f>F65</f>
        <v>366.3</v>
      </c>
      <c r="G64" s="33">
        <v>366.3</v>
      </c>
      <c r="H64" s="32">
        <f t="shared" si="0"/>
        <v>100</v>
      </c>
    </row>
    <row r="65" spans="1:8" ht="25.5" x14ac:dyDescent="0.25">
      <c r="A65" s="13" t="s">
        <v>13</v>
      </c>
      <c r="B65" s="14" t="s">
        <v>63</v>
      </c>
      <c r="C65" s="13" t="s">
        <v>62</v>
      </c>
      <c r="D65" s="13" t="s">
        <v>64</v>
      </c>
      <c r="E65" s="13" t="s">
        <v>15</v>
      </c>
      <c r="F65" s="22">
        <f>F66</f>
        <v>366.3</v>
      </c>
      <c r="G65" s="33">
        <v>366.3</v>
      </c>
      <c r="H65" s="32">
        <f t="shared" si="0"/>
        <v>100</v>
      </c>
    </row>
    <row r="66" spans="1:8" ht="25.5" x14ac:dyDescent="0.25">
      <c r="A66" s="13" t="s">
        <v>13</v>
      </c>
      <c r="B66" s="14" t="s">
        <v>65</v>
      </c>
      <c r="C66" s="13" t="s">
        <v>62</v>
      </c>
      <c r="D66" s="13" t="s">
        <v>66</v>
      </c>
      <c r="E66" s="13" t="s">
        <v>15</v>
      </c>
      <c r="F66" s="22">
        <f>F67</f>
        <v>366.3</v>
      </c>
      <c r="G66" s="33">
        <v>366.3</v>
      </c>
      <c r="H66" s="32">
        <f t="shared" si="0"/>
        <v>100</v>
      </c>
    </row>
    <row r="67" spans="1:8" ht="38.25" x14ac:dyDescent="0.25">
      <c r="A67" s="13" t="s">
        <v>13</v>
      </c>
      <c r="B67" s="14" t="s">
        <v>67</v>
      </c>
      <c r="C67" s="13" t="s">
        <v>62</v>
      </c>
      <c r="D67" s="13" t="s">
        <v>68</v>
      </c>
      <c r="E67" s="13" t="s">
        <v>15</v>
      </c>
      <c r="F67" s="22">
        <f>F68</f>
        <v>366.3</v>
      </c>
      <c r="G67" s="33">
        <v>366.3</v>
      </c>
      <c r="H67" s="32">
        <f t="shared" si="0"/>
        <v>100</v>
      </c>
    </row>
    <row r="68" spans="1:8" ht="25.5" x14ac:dyDescent="0.25">
      <c r="A68" s="13" t="s">
        <v>13</v>
      </c>
      <c r="B68" s="14" t="s">
        <v>25</v>
      </c>
      <c r="C68" s="13" t="s">
        <v>62</v>
      </c>
      <c r="D68" s="13" t="s">
        <v>68</v>
      </c>
      <c r="E68" s="13" t="s">
        <v>26</v>
      </c>
      <c r="F68" s="22">
        <v>366.3</v>
      </c>
      <c r="G68" s="33">
        <v>366.3</v>
      </c>
      <c r="H68" s="32">
        <f t="shared" si="0"/>
        <v>100</v>
      </c>
    </row>
    <row r="69" spans="1:8" ht="25.5" x14ac:dyDescent="0.25">
      <c r="A69" s="13" t="s">
        <v>13</v>
      </c>
      <c r="B69" s="14" t="s">
        <v>69</v>
      </c>
      <c r="C69" s="13" t="s">
        <v>70</v>
      </c>
      <c r="D69" s="13" t="s">
        <v>15</v>
      </c>
      <c r="E69" s="13" t="s">
        <v>15</v>
      </c>
      <c r="F69" s="15">
        <f>F70+F79</f>
        <v>484.31</v>
      </c>
      <c r="G69" s="15">
        <f>G70+G79</f>
        <v>484.01</v>
      </c>
      <c r="H69" s="32">
        <f t="shared" si="0"/>
        <v>99.938056203671195</v>
      </c>
    </row>
    <row r="70" spans="1:8" x14ac:dyDescent="0.25">
      <c r="A70" s="13" t="s">
        <v>13</v>
      </c>
      <c r="B70" s="14" t="s">
        <v>71</v>
      </c>
      <c r="C70" s="13" t="s">
        <v>72</v>
      </c>
      <c r="D70" s="13" t="s">
        <v>15</v>
      </c>
      <c r="E70" s="13" t="s">
        <v>15</v>
      </c>
      <c r="F70" s="15">
        <f>F71+F75</f>
        <v>307.31</v>
      </c>
      <c r="G70" s="15">
        <f>G71+G75</f>
        <v>307.31</v>
      </c>
      <c r="H70" s="32">
        <f t="shared" si="0"/>
        <v>100</v>
      </c>
    </row>
    <row r="71" spans="1:8" x14ac:dyDescent="0.25">
      <c r="A71" s="13" t="s">
        <v>13</v>
      </c>
      <c r="B71" s="14" t="s">
        <v>73</v>
      </c>
      <c r="C71" s="13" t="s">
        <v>72</v>
      </c>
      <c r="D71" s="13" t="s">
        <v>74</v>
      </c>
      <c r="E71" s="13" t="s">
        <v>15</v>
      </c>
      <c r="F71" s="15">
        <f>F72</f>
        <v>292.61</v>
      </c>
      <c r="G71" s="33">
        <v>292.61</v>
      </c>
      <c r="H71" s="32">
        <f t="shared" si="0"/>
        <v>100</v>
      </c>
    </row>
    <row r="72" spans="1:8" ht="51" x14ac:dyDescent="0.25">
      <c r="A72" s="13" t="s">
        <v>13</v>
      </c>
      <c r="B72" s="14" t="s">
        <v>187</v>
      </c>
      <c r="C72" s="13" t="s">
        <v>72</v>
      </c>
      <c r="D72" s="13" t="s">
        <v>75</v>
      </c>
      <c r="E72" s="13" t="s">
        <v>15</v>
      </c>
      <c r="F72" s="15">
        <f>F73</f>
        <v>292.61</v>
      </c>
      <c r="G72" s="33">
        <v>292.61</v>
      </c>
      <c r="H72" s="32">
        <f t="shared" si="0"/>
        <v>100</v>
      </c>
    </row>
    <row r="73" spans="1:8" ht="51" x14ac:dyDescent="0.25">
      <c r="A73" s="13" t="s">
        <v>13</v>
      </c>
      <c r="B73" s="14" t="s">
        <v>188</v>
      </c>
      <c r="C73" s="13" t="s">
        <v>72</v>
      </c>
      <c r="D73" s="13" t="s">
        <v>76</v>
      </c>
      <c r="E73" s="13" t="s">
        <v>15</v>
      </c>
      <c r="F73" s="15">
        <f>F74</f>
        <v>292.61</v>
      </c>
      <c r="G73" s="33">
        <v>292.61</v>
      </c>
      <c r="H73" s="32">
        <f t="shared" si="0"/>
        <v>100</v>
      </c>
    </row>
    <row r="74" spans="1:8" ht="38.25" x14ac:dyDescent="0.25">
      <c r="A74" s="13" t="s">
        <v>13</v>
      </c>
      <c r="B74" s="14" t="s">
        <v>211</v>
      </c>
      <c r="C74" s="13" t="s">
        <v>72</v>
      </c>
      <c r="D74" s="13" t="s">
        <v>76</v>
      </c>
      <c r="E74" s="13" t="s">
        <v>210</v>
      </c>
      <c r="F74" s="15">
        <v>292.61</v>
      </c>
      <c r="G74" s="33">
        <v>292.61</v>
      </c>
      <c r="H74" s="32">
        <f t="shared" si="0"/>
        <v>100</v>
      </c>
    </row>
    <row r="75" spans="1:8" ht="25.5" x14ac:dyDescent="0.25">
      <c r="A75" s="13" t="s">
        <v>13</v>
      </c>
      <c r="B75" s="14" t="s">
        <v>255</v>
      </c>
      <c r="C75" s="13" t="s">
        <v>72</v>
      </c>
      <c r="D75" s="13" t="s">
        <v>77</v>
      </c>
      <c r="E75" s="13" t="s">
        <v>15</v>
      </c>
      <c r="F75" s="15">
        <f>F76</f>
        <v>14.7</v>
      </c>
      <c r="G75" s="33">
        <v>14.7</v>
      </c>
      <c r="H75" s="32">
        <f t="shared" si="0"/>
        <v>100</v>
      </c>
    </row>
    <row r="76" spans="1:8" ht="51" x14ac:dyDescent="0.25">
      <c r="A76" s="13" t="s">
        <v>13</v>
      </c>
      <c r="B76" s="14" t="s">
        <v>78</v>
      </c>
      <c r="C76" s="13" t="s">
        <v>72</v>
      </c>
      <c r="D76" s="13" t="s">
        <v>79</v>
      </c>
      <c r="E76" s="13" t="s">
        <v>15</v>
      </c>
      <c r="F76" s="15">
        <f>F77</f>
        <v>14.7</v>
      </c>
      <c r="G76" s="33">
        <v>14.7</v>
      </c>
      <c r="H76" s="32">
        <f t="shared" si="0"/>
        <v>100</v>
      </c>
    </row>
    <row r="77" spans="1:8" ht="76.5" x14ac:dyDescent="0.25">
      <c r="A77" s="13" t="s">
        <v>13</v>
      </c>
      <c r="B77" s="14" t="s">
        <v>213</v>
      </c>
      <c r="C77" s="13" t="s">
        <v>72</v>
      </c>
      <c r="D77" s="13" t="s">
        <v>80</v>
      </c>
      <c r="E77" s="13" t="s">
        <v>15</v>
      </c>
      <c r="F77" s="15">
        <f>F78</f>
        <v>14.7</v>
      </c>
      <c r="G77" s="33">
        <v>14.7</v>
      </c>
      <c r="H77" s="32">
        <f t="shared" si="0"/>
        <v>100</v>
      </c>
    </row>
    <row r="78" spans="1:8" ht="38.25" x14ac:dyDescent="0.25">
      <c r="A78" s="13" t="s">
        <v>13</v>
      </c>
      <c r="B78" s="14" t="s">
        <v>211</v>
      </c>
      <c r="C78" s="13" t="s">
        <v>72</v>
      </c>
      <c r="D78" s="13" t="s">
        <v>80</v>
      </c>
      <c r="E78" s="13" t="s">
        <v>210</v>
      </c>
      <c r="F78" s="15">
        <v>14.7</v>
      </c>
      <c r="G78" s="33">
        <v>14.7</v>
      </c>
      <c r="H78" s="32">
        <f t="shared" si="0"/>
        <v>100</v>
      </c>
    </row>
    <row r="79" spans="1:8" ht="25.5" x14ac:dyDescent="0.25">
      <c r="A79" s="13" t="s">
        <v>13</v>
      </c>
      <c r="B79" s="14" t="s">
        <v>81</v>
      </c>
      <c r="C79" s="13" t="s">
        <v>82</v>
      </c>
      <c r="D79" s="13" t="s">
        <v>15</v>
      </c>
      <c r="E79" s="13" t="s">
        <v>15</v>
      </c>
      <c r="F79" s="15">
        <f>F80</f>
        <v>177</v>
      </c>
      <c r="G79" s="33">
        <v>176.7</v>
      </c>
      <c r="H79" s="32">
        <f t="shared" si="0"/>
        <v>99.830508474576263</v>
      </c>
    </row>
    <row r="80" spans="1:8" x14ac:dyDescent="0.25">
      <c r="A80" s="13" t="s">
        <v>13</v>
      </c>
      <c r="B80" s="14" t="s">
        <v>55</v>
      </c>
      <c r="C80" s="13" t="s">
        <v>82</v>
      </c>
      <c r="D80" s="13" t="s">
        <v>56</v>
      </c>
      <c r="E80" s="13" t="s">
        <v>15</v>
      </c>
      <c r="F80" s="15">
        <f>F81</f>
        <v>177</v>
      </c>
      <c r="G80" s="33">
        <v>176.7</v>
      </c>
      <c r="H80" s="32">
        <f t="shared" si="0"/>
        <v>99.830508474576263</v>
      </c>
    </row>
    <row r="81" spans="1:8" ht="38.25" x14ac:dyDescent="0.25">
      <c r="A81" s="13" t="s">
        <v>13</v>
      </c>
      <c r="B81" s="14" t="s">
        <v>212</v>
      </c>
      <c r="C81" s="13" t="s">
        <v>82</v>
      </c>
      <c r="D81" s="13" t="s">
        <v>83</v>
      </c>
      <c r="E81" s="13" t="s">
        <v>15</v>
      </c>
      <c r="F81" s="15">
        <f>F82</f>
        <v>177</v>
      </c>
      <c r="G81" s="33">
        <v>176.7</v>
      </c>
      <c r="H81" s="32">
        <f t="shared" si="0"/>
        <v>99.830508474576263</v>
      </c>
    </row>
    <row r="82" spans="1:8" ht="38.25" x14ac:dyDescent="0.25">
      <c r="A82" s="13" t="s">
        <v>13</v>
      </c>
      <c r="B82" s="14" t="s">
        <v>211</v>
      </c>
      <c r="C82" s="13" t="s">
        <v>82</v>
      </c>
      <c r="D82" s="13" t="s">
        <v>83</v>
      </c>
      <c r="E82" s="13" t="s">
        <v>210</v>
      </c>
      <c r="F82" s="15">
        <v>177</v>
      </c>
      <c r="G82" s="33">
        <v>176.7</v>
      </c>
      <c r="H82" s="32">
        <f t="shared" ref="H82:H145" si="1">G82/F82*100</f>
        <v>99.830508474576263</v>
      </c>
    </row>
    <row r="83" spans="1:8" x14ac:dyDescent="0.25">
      <c r="A83" s="13" t="s">
        <v>13</v>
      </c>
      <c r="B83" s="14" t="s">
        <v>84</v>
      </c>
      <c r="C83" s="13" t="s">
        <v>85</v>
      </c>
      <c r="D83" s="13" t="s">
        <v>15</v>
      </c>
      <c r="E83" s="13" t="s">
        <v>15</v>
      </c>
      <c r="F83" s="15">
        <f>F84+F94</f>
        <v>875</v>
      </c>
      <c r="G83" s="15">
        <f>G84+G94</f>
        <v>718.5</v>
      </c>
      <c r="H83" s="32">
        <f t="shared" si="1"/>
        <v>82.114285714285714</v>
      </c>
    </row>
    <row r="84" spans="1:8" x14ac:dyDescent="0.25">
      <c r="A84" s="13" t="s">
        <v>13</v>
      </c>
      <c r="B84" s="14" t="s">
        <v>280</v>
      </c>
      <c r="C84" s="13" t="s">
        <v>183</v>
      </c>
      <c r="D84" s="13"/>
      <c r="E84" s="13"/>
      <c r="F84" s="15">
        <f>F85+F88+F91</f>
        <v>754</v>
      </c>
      <c r="G84" s="15">
        <f>G85+G88+G91</f>
        <v>662.5</v>
      </c>
      <c r="H84" s="32">
        <f t="shared" si="1"/>
        <v>87.864721485411152</v>
      </c>
    </row>
    <row r="85" spans="1:8" x14ac:dyDescent="0.25">
      <c r="A85" s="13"/>
      <c r="B85" s="14" t="s">
        <v>269</v>
      </c>
      <c r="C85" s="13" t="s">
        <v>183</v>
      </c>
      <c r="D85" s="13" t="s">
        <v>268</v>
      </c>
      <c r="E85" s="13"/>
      <c r="F85" s="15">
        <f>F86</f>
        <v>350</v>
      </c>
      <c r="G85" s="33">
        <v>258.5</v>
      </c>
      <c r="H85" s="32">
        <f t="shared" si="1"/>
        <v>73.857142857142861</v>
      </c>
    </row>
    <row r="86" spans="1:8" ht="25.5" x14ac:dyDescent="0.25">
      <c r="A86" s="13" t="s">
        <v>13</v>
      </c>
      <c r="B86" s="14" t="s">
        <v>270</v>
      </c>
      <c r="C86" s="13" t="s">
        <v>183</v>
      </c>
      <c r="D86" s="13" t="s">
        <v>267</v>
      </c>
      <c r="E86" s="13"/>
      <c r="F86" s="15">
        <f>F87</f>
        <v>350</v>
      </c>
      <c r="G86" s="33">
        <v>258.5</v>
      </c>
      <c r="H86" s="32">
        <f t="shared" si="1"/>
        <v>73.857142857142861</v>
      </c>
    </row>
    <row r="87" spans="1:8" x14ac:dyDescent="0.25">
      <c r="A87" s="13" t="s">
        <v>13</v>
      </c>
      <c r="B87" s="14" t="s">
        <v>209</v>
      </c>
      <c r="C87" s="13" t="s">
        <v>183</v>
      </c>
      <c r="D87" s="13" t="s">
        <v>267</v>
      </c>
      <c r="E87" s="13" t="s">
        <v>208</v>
      </c>
      <c r="F87" s="15">
        <v>350</v>
      </c>
      <c r="G87" s="33">
        <v>258.5</v>
      </c>
      <c r="H87" s="32">
        <f t="shared" si="1"/>
        <v>73.857142857142861</v>
      </c>
    </row>
    <row r="88" spans="1:8" ht="25.5" x14ac:dyDescent="0.25">
      <c r="A88" s="13" t="s">
        <v>13</v>
      </c>
      <c r="B88" s="14" t="s">
        <v>225</v>
      </c>
      <c r="C88" s="13" t="s">
        <v>183</v>
      </c>
      <c r="D88" s="13" t="s">
        <v>74</v>
      </c>
      <c r="E88" s="13"/>
      <c r="F88" s="15">
        <v>400</v>
      </c>
      <c r="G88" s="33">
        <v>400</v>
      </c>
      <c r="H88" s="32">
        <f t="shared" si="1"/>
        <v>100</v>
      </c>
    </row>
    <row r="89" spans="1:8" ht="42" customHeight="1" x14ac:dyDescent="0.25">
      <c r="A89" s="13" t="s">
        <v>13</v>
      </c>
      <c r="B89" s="14" t="s">
        <v>226</v>
      </c>
      <c r="C89" s="13" t="s">
        <v>183</v>
      </c>
      <c r="D89" s="13" t="s">
        <v>224</v>
      </c>
      <c r="E89" s="13"/>
      <c r="F89" s="15">
        <v>400</v>
      </c>
      <c r="G89" s="33">
        <v>400</v>
      </c>
      <c r="H89" s="32">
        <f t="shared" si="1"/>
        <v>100</v>
      </c>
    </row>
    <row r="90" spans="1:8" x14ac:dyDescent="0.25">
      <c r="A90" s="13" t="s">
        <v>13</v>
      </c>
      <c r="B90" s="14" t="s">
        <v>209</v>
      </c>
      <c r="C90" s="13" t="s">
        <v>183</v>
      </c>
      <c r="D90" s="13" t="s">
        <v>224</v>
      </c>
      <c r="E90" s="13" t="s">
        <v>208</v>
      </c>
      <c r="F90" s="15">
        <v>400</v>
      </c>
      <c r="G90" s="33">
        <v>400</v>
      </c>
      <c r="H90" s="32">
        <f t="shared" si="1"/>
        <v>100</v>
      </c>
    </row>
    <row r="91" spans="1:8" ht="25.5" x14ac:dyDescent="0.25">
      <c r="A91" s="13" t="s">
        <v>13</v>
      </c>
      <c r="B91" s="14" t="s">
        <v>255</v>
      </c>
      <c r="C91" s="13" t="s">
        <v>183</v>
      </c>
      <c r="D91" s="13" t="s">
        <v>77</v>
      </c>
      <c r="E91" s="13"/>
      <c r="F91" s="15">
        <v>4</v>
      </c>
      <c r="G91" s="33">
        <v>4</v>
      </c>
      <c r="H91" s="32">
        <f t="shared" si="1"/>
        <v>100</v>
      </c>
    </row>
    <row r="92" spans="1:8" ht="51" x14ac:dyDescent="0.25">
      <c r="A92" s="13" t="s">
        <v>13</v>
      </c>
      <c r="B92" s="14" t="s">
        <v>227</v>
      </c>
      <c r="C92" s="13" t="s">
        <v>183</v>
      </c>
      <c r="D92" s="13" t="s">
        <v>223</v>
      </c>
      <c r="E92" s="13"/>
      <c r="F92" s="15">
        <v>4</v>
      </c>
      <c r="G92" s="33">
        <v>4</v>
      </c>
      <c r="H92" s="32">
        <f t="shared" si="1"/>
        <v>100</v>
      </c>
    </row>
    <row r="93" spans="1:8" x14ac:dyDescent="0.25">
      <c r="A93" s="13" t="s">
        <v>13</v>
      </c>
      <c r="B93" s="14" t="s">
        <v>209</v>
      </c>
      <c r="C93" s="13" t="s">
        <v>183</v>
      </c>
      <c r="D93" s="13" t="s">
        <v>223</v>
      </c>
      <c r="E93" s="13" t="s">
        <v>208</v>
      </c>
      <c r="F93" s="15">
        <v>4</v>
      </c>
      <c r="G93" s="33">
        <v>4</v>
      </c>
      <c r="H93" s="32">
        <f t="shared" si="1"/>
        <v>100</v>
      </c>
    </row>
    <row r="94" spans="1:8" x14ac:dyDescent="0.25">
      <c r="A94" s="13" t="s">
        <v>13</v>
      </c>
      <c r="B94" s="14" t="s">
        <v>86</v>
      </c>
      <c r="C94" s="13" t="s">
        <v>87</v>
      </c>
      <c r="D94" s="13" t="s">
        <v>15</v>
      </c>
      <c r="E94" s="13" t="s">
        <v>15</v>
      </c>
      <c r="F94" s="15">
        <f>F95+F98</f>
        <v>121</v>
      </c>
      <c r="G94" s="15">
        <f>G95+G98</f>
        <v>56</v>
      </c>
      <c r="H94" s="32">
        <f t="shared" si="1"/>
        <v>46.280991735537192</v>
      </c>
    </row>
    <row r="95" spans="1:8" ht="25.5" x14ac:dyDescent="0.25">
      <c r="A95" s="13" t="s">
        <v>13</v>
      </c>
      <c r="B95" s="14" t="s">
        <v>88</v>
      </c>
      <c r="C95" s="13" t="s">
        <v>87</v>
      </c>
      <c r="D95" s="13" t="s">
        <v>89</v>
      </c>
      <c r="E95" s="13" t="s">
        <v>15</v>
      </c>
      <c r="F95" s="15">
        <f>F96</f>
        <v>56</v>
      </c>
      <c r="G95" s="33">
        <v>56</v>
      </c>
      <c r="H95" s="32">
        <f t="shared" si="1"/>
        <v>100</v>
      </c>
    </row>
    <row r="96" spans="1:8" ht="25.5" x14ac:dyDescent="0.25">
      <c r="A96" s="13" t="s">
        <v>13</v>
      </c>
      <c r="B96" s="14" t="s">
        <v>90</v>
      </c>
      <c r="C96" s="13" t="s">
        <v>87</v>
      </c>
      <c r="D96" s="13" t="s">
        <v>91</v>
      </c>
      <c r="E96" s="13" t="s">
        <v>15</v>
      </c>
      <c r="F96" s="15">
        <f>F97</f>
        <v>56</v>
      </c>
      <c r="G96" s="33">
        <v>56</v>
      </c>
      <c r="H96" s="32">
        <f t="shared" si="1"/>
        <v>100</v>
      </c>
    </row>
    <row r="97" spans="1:8" x14ac:dyDescent="0.25">
      <c r="A97" s="13" t="s">
        <v>13</v>
      </c>
      <c r="B97" s="14" t="s">
        <v>207</v>
      </c>
      <c r="C97" s="13" t="s">
        <v>87</v>
      </c>
      <c r="D97" s="13" t="s">
        <v>91</v>
      </c>
      <c r="E97" s="13" t="s">
        <v>206</v>
      </c>
      <c r="F97" s="15">
        <v>56</v>
      </c>
      <c r="G97" s="33">
        <v>56</v>
      </c>
      <c r="H97" s="32">
        <f t="shared" si="1"/>
        <v>100</v>
      </c>
    </row>
    <row r="98" spans="1:8" ht="25.5" x14ac:dyDescent="0.25">
      <c r="A98" s="13" t="s">
        <v>13</v>
      </c>
      <c r="B98" s="14" t="s">
        <v>92</v>
      </c>
      <c r="C98" s="13" t="s">
        <v>87</v>
      </c>
      <c r="D98" s="13" t="s">
        <v>93</v>
      </c>
      <c r="E98" s="13" t="s">
        <v>15</v>
      </c>
      <c r="F98" s="15">
        <f>F99</f>
        <v>65</v>
      </c>
      <c r="G98" s="33">
        <v>0</v>
      </c>
      <c r="H98" s="32">
        <f t="shared" si="1"/>
        <v>0</v>
      </c>
    </row>
    <row r="99" spans="1:8" x14ac:dyDescent="0.25">
      <c r="A99" s="13" t="s">
        <v>13</v>
      </c>
      <c r="B99" s="14" t="s">
        <v>94</v>
      </c>
      <c r="C99" s="13" t="s">
        <v>87</v>
      </c>
      <c r="D99" s="13" t="s">
        <v>95</v>
      </c>
      <c r="E99" s="13" t="s">
        <v>15</v>
      </c>
      <c r="F99" s="15">
        <f>F100</f>
        <v>65</v>
      </c>
      <c r="G99" s="33">
        <v>0</v>
      </c>
      <c r="H99" s="32">
        <f t="shared" si="1"/>
        <v>0</v>
      </c>
    </row>
    <row r="100" spans="1:8" ht="25.5" x14ac:dyDescent="0.25">
      <c r="A100" s="13" t="s">
        <v>13</v>
      </c>
      <c r="B100" s="14" t="s">
        <v>191</v>
      </c>
      <c r="C100" s="13" t="s">
        <v>87</v>
      </c>
      <c r="D100" s="13" t="s">
        <v>96</v>
      </c>
      <c r="E100" s="13" t="s">
        <v>15</v>
      </c>
      <c r="F100" s="15">
        <f>F101</f>
        <v>65</v>
      </c>
      <c r="G100" s="33">
        <v>0</v>
      </c>
      <c r="H100" s="32">
        <f t="shared" si="1"/>
        <v>0</v>
      </c>
    </row>
    <row r="101" spans="1:8" x14ac:dyDescent="0.25">
      <c r="A101" s="13" t="s">
        <v>13</v>
      </c>
      <c r="B101" s="14" t="s">
        <v>205</v>
      </c>
      <c r="C101" s="13" t="s">
        <v>87</v>
      </c>
      <c r="D101" s="13" t="s">
        <v>96</v>
      </c>
      <c r="E101" s="13" t="s">
        <v>204</v>
      </c>
      <c r="F101" s="15">
        <v>65</v>
      </c>
      <c r="G101" s="33">
        <v>0</v>
      </c>
      <c r="H101" s="32">
        <f t="shared" si="1"/>
        <v>0</v>
      </c>
    </row>
    <row r="102" spans="1:8" x14ac:dyDescent="0.25">
      <c r="A102" s="13" t="s">
        <v>13</v>
      </c>
      <c r="B102" s="14" t="s">
        <v>97</v>
      </c>
      <c r="C102" s="13" t="s">
        <v>98</v>
      </c>
      <c r="D102" s="13" t="s">
        <v>15</v>
      </c>
      <c r="E102" s="13" t="s">
        <v>15</v>
      </c>
      <c r="F102" s="19">
        <f>F111+F126+F103</f>
        <v>17474.249</v>
      </c>
      <c r="G102" s="19">
        <f>G111+G126+G103</f>
        <v>16561.190000000002</v>
      </c>
      <c r="H102" s="32">
        <f t="shared" si="1"/>
        <v>94.774831238813192</v>
      </c>
    </row>
    <row r="103" spans="1:8" x14ac:dyDescent="0.25">
      <c r="A103" s="13" t="s">
        <v>13</v>
      </c>
      <c r="B103" s="14" t="s">
        <v>230</v>
      </c>
      <c r="C103" s="13" t="s">
        <v>228</v>
      </c>
      <c r="D103" s="13"/>
      <c r="E103" s="13"/>
      <c r="F103" s="19">
        <f>F104</f>
        <v>7600</v>
      </c>
      <c r="G103" s="19">
        <f>G104</f>
        <v>7600</v>
      </c>
      <c r="H103" s="32">
        <f t="shared" si="1"/>
        <v>100</v>
      </c>
    </row>
    <row r="104" spans="1:8" x14ac:dyDescent="0.25">
      <c r="A104" s="13" t="s">
        <v>13</v>
      </c>
      <c r="B104" s="14" t="s">
        <v>232</v>
      </c>
      <c r="C104" s="13" t="s">
        <v>228</v>
      </c>
      <c r="D104" s="13" t="s">
        <v>231</v>
      </c>
      <c r="E104" s="13"/>
      <c r="F104" s="19">
        <f>F105+F108+F109</f>
        <v>7600</v>
      </c>
      <c r="G104" s="19">
        <f>G105+G108+G109</f>
        <v>7600</v>
      </c>
      <c r="H104" s="32">
        <f t="shared" si="1"/>
        <v>100</v>
      </c>
    </row>
    <row r="105" spans="1:8" ht="51" x14ac:dyDescent="0.25">
      <c r="A105" s="13" t="s">
        <v>13</v>
      </c>
      <c r="B105" s="14" t="s">
        <v>252</v>
      </c>
      <c r="C105" s="13" t="s">
        <v>228</v>
      </c>
      <c r="D105" s="13" t="s">
        <v>251</v>
      </c>
      <c r="E105" s="13"/>
      <c r="F105" s="19">
        <f>F106</f>
        <v>5084.2979999999998</v>
      </c>
      <c r="G105" s="33">
        <v>5084.2979999999998</v>
      </c>
      <c r="H105" s="32">
        <f t="shared" si="1"/>
        <v>100</v>
      </c>
    </row>
    <row r="106" spans="1:8" x14ac:dyDescent="0.25">
      <c r="A106" s="13" t="s">
        <v>13</v>
      </c>
      <c r="B106" s="14" t="s">
        <v>107</v>
      </c>
      <c r="C106" s="13" t="s">
        <v>228</v>
      </c>
      <c r="D106" s="13" t="s">
        <v>251</v>
      </c>
      <c r="E106" s="13" t="s">
        <v>108</v>
      </c>
      <c r="F106" s="19">
        <v>5084.2979999999998</v>
      </c>
      <c r="G106" s="33">
        <v>5084.2979999999998</v>
      </c>
      <c r="H106" s="32">
        <f t="shared" si="1"/>
        <v>100</v>
      </c>
    </row>
    <row r="107" spans="1:8" ht="25.5" x14ac:dyDescent="0.25">
      <c r="A107" s="13" t="s">
        <v>13</v>
      </c>
      <c r="B107" s="14" t="s">
        <v>253</v>
      </c>
      <c r="C107" s="13" t="s">
        <v>228</v>
      </c>
      <c r="D107" s="13" t="s">
        <v>250</v>
      </c>
      <c r="E107" s="13"/>
      <c r="F107" s="19">
        <f>F108</f>
        <v>2440.4540000000002</v>
      </c>
      <c r="G107" s="33">
        <v>2440.4540000000002</v>
      </c>
      <c r="H107" s="32">
        <f t="shared" si="1"/>
        <v>100</v>
      </c>
    </row>
    <row r="108" spans="1:8" x14ac:dyDescent="0.25">
      <c r="A108" s="13" t="s">
        <v>13</v>
      </c>
      <c r="B108" s="14" t="s">
        <v>107</v>
      </c>
      <c r="C108" s="13" t="s">
        <v>228</v>
      </c>
      <c r="D108" s="13" t="s">
        <v>250</v>
      </c>
      <c r="E108" s="13" t="s">
        <v>108</v>
      </c>
      <c r="F108" s="19">
        <v>2440.4540000000002</v>
      </c>
      <c r="G108" s="33">
        <v>2440.4540000000002</v>
      </c>
      <c r="H108" s="32">
        <f t="shared" si="1"/>
        <v>100</v>
      </c>
    </row>
    <row r="109" spans="1:8" ht="38.25" x14ac:dyDescent="0.25">
      <c r="A109" s="13" t="s">
        <v>13</v>
      </c>
      <c r="B109" s="14" t="s">
        <v>233</v>
      </c>
      <c r="C109" s="13" t="s">
        <v>228</v>
      </c>
      <c r="D109" s="13" t="s">
        <v>229</v>
      </c>
      <c r="E109" s="13"/>
      <c r="F109" s="19">
        <v>75.248000000000005</v>
      </c>
      <c r="G109" s="33">
        <v>75.248000000000005</v>
      </c>
      <c r="H109" s="32">
        <f t="shared" si="1"/>
        <v>100</v>
      </c>
    </row>
    <row r="110" spans="1:8" x14ac:dyDescent="0.25">
      <c r="A110" s="13" t="s">
        <v>13</v>
      </c>
      <c r="B110" s="14" t="s">
        <v>107</v>
      </c>
      <c r="C110" s="13" t="s">
        <v>228</v>
      </c>
      <c r="D110" s="13" t="s">
        <v>229</v>
      </c>
      <c r="E110" s="13" t="s">
        <v>108</v>
      </c>
      <c r="F110" s="19">
        <v>75.248000000000005</v>
      </c>
      <c r="G110" s="33">
        <v>75.248000000000005</v>
      </c>
      <c r="H110" s="32">
        <f t="shared" si="1"/>
        <v>100</v>
      </c>
    </row>
    <row r="111" spans="1:8" x14ac:dyDescent="0.25">
      <c r="A111" s="13" t="s">
        <v>13</v>
      </c>
      <c r="B111" s="14" t="s">
        <v>99</v>
      </c>
      <c r="C111" s="13" t="s">
        <v>100</v>
      </c>
      <c r="D111" s="13"/>
      <c r="E111" s="13"/>
      <c r="F111" s="19">
        <f>F112</f>
        <v>6671.4400000000005</v>
      </c>
      <c r="G111" s="19">
        <f>G112</f>
        <v>6222.35</v>
      </c>
      <c r="H111" s="32">
        <f t="shared" si="1"/>
        <v>93.268469775640639</v>
      </c>
    </row>
    <row r="112" spans="1:8" x14ac:dyDescent="0.25">
      <c r="A112" s="13" t="s">
        <v>13</v>
      </c>
      <c r="B112" s="14" t="s">
        <v>101</v>
      </c>
      <c r="C112" s="13" t="s">
        <v>100</v>
      </c>
      <c r="D112" s="13" t="s">
        <v>102</v>
      </c>
      <c r="E112" s="13" t="s">
        <v>15</v>
      </c>
      <c r="F112" s="19">
        <f>F113+F118+F124</f>
        <v>6671.4400000000005</v>
      </c>
      <c r="G112" s="19">
        <f>G113+G118+G124</f>
        <v>6222.35</v>
      </c>
      <c r="H112" s="32">
        <f t="shared" si="1"/>
        <v>93.268469775640639</v>
      </c>
    </row>
    <row r="113" spans="1:8" ht="38.25" x14ac:dyDescent="0.25">
      <c r="A113" s="13" t="s">
        <v>13</v>
      </c>
      <c r="B113" s="14" t="s">
        <v>103</v>
      </c>
      <c r="C113" s="13" t="s">
        <v>100</v>
      </c>
      <c r="D113" s="13" t="s">
        <v>104</v>
      </c>
      <c r="E113" s="13" t="s">
        <v>15</v>
      </c>
      <c r="F113" s="19">
        <f>F114+F116</f>
        <v>3542.08</v>
      </c>
      <c r="G113" s="19">
        <f>G114+G116</f>
        <v>3318.2</v>
      </c>
      <c r="H113" s="32">
        <f t="shared" si="1"/>
        <v>93.679420001806847</v>
      </c>
    </row>
    <row r="114" spans="1:8" ht="51" x14ac:dyDescent="0.25">
      <c r="A114" s="13" t="s">
        <v>13</v>
      </c>
      <c r="B114" s="14" t="s">
        <v>105</v>
      </c>
      <c r="C114" s="13" t="s">
        <v>100</v>
      </c>
      <c r="D114" s="13" t="s">
        <v>106</v>
      </c>
      <c r="E114" s="13" t="s">
        <v>15</v>
      </c>
      <c r="F114" s="19">
        <f>F115</f>
        <v>1771.04</v>
      </c>
      <c r="G114" s="33">
        <v>1659.1</v>
      </c>
      <c r="H114" s="32">
        <f t="shared" si="1"/>
        <v>93.679420001806847</v>
      </c>
    </row>
    <row r="115" spans="1:8" x14ac:dyDescent="0.25">
      <c r="A115" s="13" t="s">
        <v>13</v>
      </c>
      <c r="B115" s="14" t="s">
        <v>107</v>
      </c>
      <c r="C115" s="13" t="s">
        <v>100</v>
      </c>
      <c r="D115" s="13" t="s">
        <v>106</v>
      </c>
      <c r="E115" s="13" t="s">
        <v>108</v>
      </c>
      <c r="F115" s="19">
        <v>1771.04</v>
      </c>
      <c r="G115" s="33">
        <v>1659.1</v>
      </c>
      <c r="H115" s="32">
        <f t="shared" si="1"/>
        <v>93.679420001806847</v>
      </c>
    </row>
    <row r="116" spans="1:8" ht="51" x14ac:dyDescent="0.25">
      <c r="A116" s="13" t="s">
        <v>13</v>
      </c>
      <c r="B116" s="14" t="s">
        <v>109</v>
      </c>
      <c r="C116" s="13" t="s">
        <v>100</v>
      </c>
      <c r="D116" s="13" t="s">
        <v>110</v>
      </c>
      <c r="E116" s="13" t="s">
        <v>15</v>
      </c>
      <c r="F116" s="15">
        <f>F117</f>
        <v>1771.04</v>
      </c>
      <c r="G116" s="33">
        <v>1659.1</v>
      </c>
      <c r="H116" s="32">
        <f t="shared" si="1"/>
        <v>93.679420001806847</v>
      </c>
    </row>
    <row r="117" spans="1:8" x14ac:dyDescent="0.25">
      <c r="A117" s="13" t="s">
        <v>13</v>
      </c>
      <c r="B117" s="14" t="s">
        <v>107</v>
      </c>
      <c r="C117" s="13" t="s">
        <v>100</v>
      </c>
      <c r="D117" s="13" t="s">
        <v>110</v>
      </c>
      <c r="E117" s="13" t="s">
        <v>108</v>
      </c>
      <c r="F117" s="15">
        <v>1771.04</v>
      </c>
      <c r="G117" s="33">
        <v>1659.1</v>
      </c>
      <c r="H117" s="32">
        <f t="shared" si="1"/>
        <v>93.679420001806847</v>
      </c>
    </row>
    <row r="118" spans="1:8" ht="51" x14ac:dyDescent="0.25">
      <c r="A118" s="13" t="s">
        <v>13</v>
      </c>
      <c r="B118" s="14" t="s">
        <v>114</v>
      </c>
      <c r="C118" s="13" t="s">
        <v>100</v>
      </c>
      <c r="D118" s="13" t="s">
        <v>115</v>
      </c>
      <c r="E118" s="13" t="s">
        <v>15</v>
      </c>
      <c r="F118" s="19">
        <f>F119+F122</f>
        <v>2604.36</v>
      </c>
      <c r="G118" s="19">
        <f>G119+G122</f>
        <v>2438.8000000000002</v>
      </c>
      <c r="H118" s="32">
        <f t="shared" si="1"/>
        <v>93.642967946059684</v>
      </c>
    </row>
    <row r="119" spans="1:8" ht="38.25" x14ac:dyDescent="0.25">
      <c r="A119" s="13" t="s">
        <v>13</v>
      </c>
      <c r="B119" s="14" t="s">
        <v>116</v>
      </c>
      <c r="C119" s="13" t="s">
        <v>100</v>
      </c>
      <c r="D119" s="13" t="s">
        <v>117</v>
      </c>
      <c r="E119" s="13" t="s">
        <v>15</v>
      </c>
      <c r="F119" s="19">
        <f>F120</f>
        <v>1302.18</v>
      </c>
      <c r="G119" s="33">
        <v>1219.4000000000001</v>
      </c>
      <c r="H119" s="32">
        <f t="shared" si="1"/>
        <v>93.642967946059684</v>
      </c>
    </row>
    <row r="120" spans="1:8" x14ac:dyDescent="0.25">
      <c r="A120" s="13" t="s">
        <v>13</v>
      </c>
      <c r="B120" s="14" t="s">
        <v>107</v>
      </c>
      <c r="C120" s="13" t="s">
        <v>100</v>
      </c>
      <c r="D120" s="13" t="s">
        <v>117</v>
      </c>
      <c r="E120" s="13" t="s">
        <v>108</v>
      </c>
      <c r="F120" s="19">
        <v>1302.18</v>
      </c>
      <c r="G120" s="33">
        <v>1219.4000000000001</v>
      </c>
      <c r="H120" s="32">
        <f t="shared" si="1"/>
        <v>93.642967946059684</v>
      </c>
    </row>
    <row r="121" spans="1:8" ht="51" x14ac:dyDescent="0.25">
      <c r="A121" s="13" t="s">
        <v>13</v>
      </c>
      <c r="B121" s="14" t="s">
        <v>118</v>
      </c>
      <c r="C121" s="13" t="s">
        <v>100</v>
      </c>
      <c r="D121" s="13" t="s">
        <v>119</v>
      </c>
      <c r="E121" s="13" t="s">
        <v>15</v>
      </c>
      <c r="F121" s="15">
        <f>F122</f>
        <v>1302.18</v>
      </c>
      <c r="G121" s="33">
        <v>1219.4000000000001</v>
      </c>
      <c r="H121" s="32">
        <f t="shared" si="1"/>
        <v>93.642967946059684</v>
      </c>
    </row>
    <row r="122" spans="1:8" x14ac:dyDescent="0.25">
      <c r="A122" s="13" t="s">
        <v>13</v>
      </c>
      <c r="B122" s="14" t="s">
        <v>107</v>
      </c>
      <c r="C122" s="13" t="s">
        <v>100</v>
      </c>
      <c r="D122" s="13" t="s">
        <v>119</v>
      </c>
      <c r="E122" s="13" t="s">
        <v>108</v>
      </c>
      <c r="F122" s="15">
        <v>1302.18</v>
      </c>
      <c r="G122" s="33">
        <v>1219.4000000000001</v>
      </c>
      <c r="H122" s="32">
        <f t="shared" si="1"/>
        <v>93.642967946059684</v>
      </c>
    </row>
    <row r="123" spans="1:8" x14ac:dyDescent="0.25">
      <c r="A123" s="13"/>
      <c r="B123" s="14" t="s">
        <v>123</v>
      </c>
      <c r="C123" s="13" t="s">
        <v>100</v>
      </c>
      <c r="D123" s="13" t="s">
        <v>192</v>
      </c>
      <c r="E123" s="13"/>
      <c r="F123" s="15">
        <f>F124</f>
        <v>525</v>
      </c>
      <c r="G123" s="33">
        <v>465.35</v>
      </c>
      <c r="H123" s="32">
        <f t="shared" si="1"/>
        <v>88.638095238095232</v>
      </c>
    </row>
    <row r="124" spans="1:8" ht="25.5" x14ac:dyDescent="0.25">
      <c r="A124" s="13" t="s">
        <v>13</v>
      </c>
      <c r="B124" s="14" t="s">
        <v>193</v>
      </c>
      <c r="C124" s="13" t="s">
        <v>100</v>
      </c>
      <c r="D124" s="13" t="s">
        <v>124</v>
      </c>
      <c r="E124" s="13" t="s">
        <v>15</v>
      </c>
      <c r="F124" s="15">
        <f>F125</f>
        <v>525</v>
      </c>
      <c r="G124" s="33">
        <v>465.35</v>
      </c>
      <c r="H124" s="32">
        <f t="shared" si="1"/>
        <v>88.638095238095232</v>
      </c>
    </row>
    <row r="125" spans="1:8" x14ac:dyDescent="0.25">
      <c r="A125" s="13" t="s">
        <v>13</v>
      </c>
      <c r="B125" s="14" t="s">
        <v>123</v>
      </c>
      <c r="C125" s="13" t="s">
        <v>100</v>
      </c>
      <c r="D125" s="13" t="s">
        <v>124</v>
      </c>
      <c r="E125" s="13" t="s">
        <v>202</v>
      </c>
      <c r="F125" s="15">
        <v>525</v>
      </c>
      <c r="G125" s="33">
        <v>465.35</v>
      </c>
      <c r="H125" s="32">
        <f t="shared" si="1"/>
        <v>88.638095238095232</v>
      </c>
    </row>
    <row r="126" spans="1:8" x14ac:dyDescent="0.25">
      <c r="A126" s="13" t="s">
        <v>13</v>
      </c>
      <c r="B126" s="14" t="s">
        <v>125</v>
      </c>
      <c r="C126" s="13" t="s">
        <v>126</v>
      </c>
      <c r="D126" s="13" t="s">
        <v>15</v>
      </c>
      <c r="E126" s="13" t="s">
        <v>15</v>
      </c>
      <c r="F126" s="19">
        <f>F135+F131+F127</f>
        <v>3202.8090000000002</v>
      </c>
      <c r="G126" s="19">
        <f>G135+G131+G127</f>
        <v>2738.84</v>
      </c>
      <c r="H126" s="32">
        <f t="shared" si="1"/>
        <v>85.513685018369813</v>
      </c>
    </row>
    <row r="127" spans="1:8" x14ac:dyDescent="0.25">
      <c r="A127" s="13" t="s">
        <v>13</v>
      </c>
      <c r="B127" s="14" t="s">
        <v>73</v>
      </c>
      <c r="C127" s="13" t="s">
        <v>126</v>
      </c>
      <c r="D127" s="13" t="s">
        <v>74</v>
      </c>
      <c r="E127" s="13"/>
      <c r="F127" s="15">
        <f>F128</f>
        <v>410</v>
      </c>
      <c r="G127" s="33">
        <v>351.7</v>
      </c>
      <c r="H127" s="32">
        <f t="shared" si="1"/>
        <v>85.780487804878049</v>
      </c>
    </row>
    <row r="128" spans="1:8" ht="38.25" x14ac:dyDescent="0.25">
      <c r="A128" s="13" t="s">
        <v>13</v>
      </c>
      <c r="B128" s="14" t="s">
        <v>258</v>
      </c>
      <c r="C128" s="13" t="s">
        <v>126</v>
      </c>
      <c r="D128" s="13" t="s">
        <v>257</v>
      </c>
      <c r="E128" s="13"/>
      <c r="F128" s="15">
        <f>F129</f>
        <v>410</v>
      </c>
      <c r="G128" s="33">
        <v>351.7</v>
      </c>
      <c r="H128" s="32">
        <f t="shared" si="1"/>
        <v>85.780487804878049</v>
      </c>
    </row>
    <row r="129" spans="1:8" ht="51" x14ac:dyDescent="0.25">
      <c r="A129" s="13" t="s">
        <v>13</v>
      </c>
      <c r="B129" s="14" t="s">
        <v>259</v>
      </c>
      <c r="C129" s="13" t="s">
        <v>126</v>
      </c>
      <c r="D129" s="13" t="s">
        <v>256</v>
      </c>
      <c r="E129" s="13"/>
      <c r="F129" s="15">
        <f>F130</f>
        <v>410</v>
      </c>
      <c r="G129" s="33">
        <v>351.7</v>
      </c>
      <c r="H129" s="32">
        <f t="shared" si="1"/>
        <v>85.780487804878049</v>
      </c>
    </row>
    <row r="130" spans="1:8" ht="25.5" x14ac:dyDescent="0.25">
      <c r="A130" s="13" t="s">
        <v>13</v>
      </c>
      <c r="B130" s="14" t="s">
        <v>203</v>
      </c>
      <c r="C130" s="13" t="s">
        <v>126</v>
      </c>
      <c r="D130" s="13" t="s">
        <v>256</v>
      </c>
      <c r="E130" s="13" t="s">
        <v>201</v>
      </c>
      <c r="F130" s="15">
        <v>410</v>
      </c>
      <c r="G130" s="33">
        <v>351.7</v>
      </c>
      <c r="H130" s="32">
        <f t="shared" si="1"/>
        <v>85.780487804878049</v>
      </c>
    </row>
    <row r="131" spans="1:8" x14ac:dyDescent="0.25">
      <c r="A131" s="13" t="s">
        <v>13</v>
      </c>
      <c r="B131" s="14" t="s">
        <v>73</v>
      </c>
      <c r="C131" s="13" t="s">
        <v>126</v>
      </c>
      <c r="D131" s="13" t="s">
        <v>77</v>
      </c>
      <c r="E131" s="13"/>
      <c r="F131" s="15">
        <f>F132</f>
        <v>9.8000000000000007</v>
      </c>
      <c r="G131" s="33">
        <v>9.8000000000000007</v>
      </c>
      <c r="H131" s="32">
        <f t="shared" si="1"/>
        <v>100</v>
      </c>
    </row>
    <row r="132" spans="1:8" ht="25.5" x14ac:dyDescent="0.25">
      <c r="A132" s="13" t="s">
        <v>13</v>
      </c>
      <c r="B132" s="14" t="s">
        <v>255</v>
      </c>
      <c r="C132" s="13" t="s">
        <v>126</v>
      </c>
      <c r="D132" s="13" t="s">
        <v>219</v>
      </c>
      <c r="E132" s="13"/>
      <c r="F132" s="15">
        <f>F133</f>
        <v>9.8000000000000007</v>
      </c>
      <c r="G132" s="33">
        <v>9.8000000000000007</v>
      </c>
      <c r="H132" s="32">
        <f t="shared" si="1"/>
        <v>100</v>
      </c>
    </row>
    <row r="133" spans="1:8" ht="38.25" x14ac:dyDescent="0.25">
      <c r="A133" s="13" t="s">
        <v>13</v>
      </c>
      <c r="B133" s="14" t="s">
        <v>254</v>
      </c>
      <c r="C133" s="13" t="s">
        <v>126</v>
      </c>
      <c r="D133" s="13" t="s">
        <v>220</v>
      </c>
      <c r="E133" s="13"/>
      <c r="F133" s="15">
        <f>F134</f>
        <v>9.8000000000000007</v>
      </c>
      <c r="G133" s="33">
        <v>9.8000000000000007</v>
      </c>
      <c r="H133" s="32">
        <f t="shared" si="1"/>
        <v>100</v>
      </c>
    </row>
    <row r="134" spans="1:8" ht="25.5" x14ac:dyDescent="0.25">
      <c r="A134" s="13" t="s">
        <v>13</v>
      </c>
      <c r="B134" s="14" t="s">
        <v>203</v>
      </c>
      <c r="C134" s="13" t="s">
        <v>126</v>
      </c>
      <c r="D134" s="13" t="s">
        <v>220</v>
      </c>
      <c r="E134" s="13" t="s">
        <v>201</v>
      </c>
      <c r="F134" s="15">
        <v>9.8000000000000007</v>
      </c>
      <c r="G134" s="33">
        <v>9.8000000000000007</v>
      </c>
      <c r="H134" s="32">
        <f t="shared" si="1"/>
        <v>100</v>
      </c>
    </row>
    <row r="135" spans="1:8" x14ac:dyDescent="0.25">
      <c r="A135" s="13" t="s">
        <v>13</v>
      </c>
      <c r="B135" s="14" t="s">
        <v>125</v>
      </c>
      <c r="C135" s="13" t="s">
        <v>126</v>
      </c>
      <c r="D135" s="13" t="s">
        <v>127</v>
      </c>
      <c r="E135" s="13" t="s">
        <v>15</v>
      </c>
      <c r="F135" s="19">
        <f>F136+F141+F144+F147</f>
        <v>2783.009</v>
      </c>
      <c r="G135" s="19">
        <f>G136+G141+G144+G147</f>
        <v>2377.34</v>
      </c>
      <c r="H135" s="32">
        <f t="shared" si="1"/>
        <v>85.423367297770142</v>
      </c>
    </row>
    <row r="136" spans="1:8" x14ac:dyDescent="0.25">
      <c r="A136" s="13" t="s">
        <v>13</v>
      </c>
      <c r="B136" s="14" t="s">
        <v>128</v>
      </c>
      <c r="C136" s="13" t="s">
        <v>126</v>
      </c>
      <c r="D136" s="13" t="s">
        <v>129</v>
      </c>
      <c r="E136" s="13" t="s">
        <v>15</v>
      </c>
      <c r="F136" s="15">
        <f>F137+F139</f>
        <v>1165</v>
      </c>
      <c r="G136" s="15">
        <f>G137+G139</f>
        <v>1055</v>
      </c>
      <c r="H136" s="32">
        <f t="shared" si="1"/>
        <v>90.557939914163086</v>
      </c>
    </row>
    <row r="137" spans="1:8" x14ac:dyDescent="0.25">
      <c r="A137" s="13" t="s">
        <v>13</v>
      </c>
      <c r="B137" s="14" t="s">
        <v>130</v>
      </c>
      <c r="C137" s="13" t="s">
        <v>126</v>
      </c>
      <c r="D137" s="13" t="s">
        <v>131</v>
      </c>
      <c r="E137" s="13" t="s">
        <v>15</v>
      </c>
      <c r="F137" s="15">
        <f>F138</f>
        <v>965</v>
      </c>
      <c r="G137" s="33">
        <v>936.5</v>
      </c>
      <c r="H137" s="32">
        <f t="shared" si="1"/>
        <v>97.046632124352328</v>
      </c>
    </row>
    <row r="138" spans="1:8" ht="25.5" x14ac:dyDescent="0.25">
      <c r="A138" s="13" t="s">
        <v>13</v>
      </c>
      <c r="B138" s="14" t="s">
        <v>203</v>
      </c>
      <c r="C138" s="13" t="s">
        <v>126</v>
      </c>
      <c r="D138" s="13" t="s">
        <v>131</v>
      </c>
      <c r="E138" s="13" t="s">
        <v>201</v>
      </c>
      <c r="F138" s="15">
        <v>965</v>
      </c>
      <c r="G138" s="33">
        <v>936.5</v>
      </c>
      <c r="H138" s="32">
        <f t="shared" si="1"/>
        <v>97.046632124352328</v>
      </c>
    </row>
    <row r="139" spans="1:8" x14ac:dyDescent="0.25">
      <c r="A139" s="13" t="s">
        <v>13</v>
      </c>
      <c r="B139" s="14" t="s">
        <v>132</v>
      </c>
      <c r="C139" s="13" t="s">
        <v>126</v>
      </c>
      <c r="D139" s="13" t="s">
        <v>133</v>
      </c>
      <c r="E139" s="13" t="s">
        <v>15</v>
      </c>
      <c r="F139" s="15">
        <f>F140</f>
        <v>200</v>
      </c>
      <c r="G139" s="33">
        <v>118.5</v>
      </c>
      <c r="H139" s="32">
        <f t="shared" si="1"/>
        <v>59.25</v>
      </c>
    </row>
    <row r="140" spans="1:8" ht="25.5" x14ac:dyDescent="0.25">
      <c r="A140" s="13" t="s">
        <v>13</v>
      </c>
      <c r="B140" s="14" t="s">
        <v>203</v>
      </c>
      <c r="C140" s="13" t="s">
        <v>126</v>
      </c>
      <c r="D140" s="13" t="s">
        <v>133</v>
      </c>
      <c r="E140" s="13" t="s">
        <v>201</v>
      </c>
      <c r="F140" s="15">
        <v>200</v>
      </c>
      <c r="G140" s="33">
        <v>118.5</v>
      </c>
      <c r="H140" s="32">
        <f t="shared" si="1"/>
        <v>59.25</v>
      </c>
    </row>
    <row r="141" spans="1:8" x14ac:dyDescent="0.25">
      <c r="A141" s="13" t="s">
        <v>13</v>
      </c>
      <c r="B141" s="14" t="s">
        <v>134</v>
      </c>
      <c r="C141" s="13" t="s">
        <v>126</v>
      </c>
      <c r="D141" s="13" t="s">
        <v>135</v>
      </c>
      <c r="E141" s="13" t="s">
        <v>15</v>
      </c>
      <c r="F141" s="15">
        <v>3.5</v>
      </c>
      <c r="G141" s="33">
        <v>3.5</v>
      </c>
      <c r="H141" s="32">
        <f t="shared" si="1"/>
        <v>100</v>
      </c>
    </row>
    <row r="142" spans="1:8" x14ac:dyDescent="0.25">
      <c r="A142" s="13" t="s">
        <v>13</v>
      </c>
      <c r="B142" s="14" t="s">
        <v>136</v>
      </c>
      <c r="C142" s="13" t="s">
        <v>126</v>
      </c>
      <c r="D142" s="13" t="s">
        <v>137</v>
      </c>
      <c r="E142" s="13" t="s">
        <v>15</v>
      </c>
      <c r="F142" s="15">
        <v>3.5</v>
      </c>
      <c r="G142" s="33">
        <v>3.5</v>
      </c>
      <c r="H142" s="32">
        <f t="shared" si="1"/>
        <v>100</v>
      </c>
    </row>
    <row r="143" spans="1:8" ht="25.5" x14ac:dyDescent="0.25">
      <c r="A143" s="13" t="s">
        <v>13</v>
      </c>
      <c r="B143" s="14" t="s">
        <v>203</v>
      </c>
      <c r="C143" s="13" t="s">
        <v>126</v>
      </c>
      <c r="D143" s="13" t="s">
        <v>137</v>
      </c>
      <c r="E143" s="13" t="s">
        <v>201</v>
      </c>
      <c r="F143" s="15">
        <v>3.5</v>
      </c>
      <c r="G143" s="33">
        <v>3.5</v>
      </c>
      <c r="H143" s="32">
        <f t="shared" si="1"/>
        <v>100</v>
      </c>
    </row>
    <row r="144" spans="1:8" x14ac:dyDescent="0.25">
      <c r="A144" s="13" t="s">
        <v>13</v>
      </c>
      <c r="B144" s="14" t="s">
        <v>138</v>
      </c>
      <c r="C144" s="13" t="s">
        <v>126</v>
      </c>
      <c r="D144" s="13" t="s">
        <v>139</v>
      </c>
      <c r="E144" s="13" t="s">
        <v>15</v>
      </c>
      <c r="F144" s="15">
        <f>F145</f>
        <v>125</v>
      </c>
      <c r="G144" s="33">
        <v>17.739999999999998</v>
      </c>
      <c r="H144" s="32">
        <f t="shared" si="1"/>
        <v>14.191999999999998</v>
      </c>
    </row>
    <row r="145" spans="1:8" x14ac:dyDescent="0.25">
      <c r="A145" s="13" t="s">
        <v>13</v>
      </c>
      <c r="B145" s="14" t="s">
        <v>140</v>
      </c>
      <c r="C145" s="13" t="s">
        <v>126</v>
      </c>
      <c r="D145" s="13" t="s">
        <v>141</v>
      </c>
      <c r="E145" s="13" t="s">
        <v>15</v>
      </c>
      <c r="F145" s="15">
        <f>F146</f>
        <v>125</v>
      </c>
      <c r="G145" s="33">
        <v>17.739999999999998</v>
      </c>
      <c r="H145" s="32">
        <f t="shared" si="1"/>
        <v>14.191999999999998</v>
      </c>
    </row>
    <row r="146" spans="1:8" ht="25.5" x14ac:dyDescent="0.25">
      <c r="A146" s="13" t="s">
        <v>13</v>
      </c>
      <c r="B146" s="14" t="s">
        <v>203</v>
      </c>
      <c r="C146" s="13" t="s">
        <v>126</v>
      </c>
      <c r="D146" s="13" t="s">
        <v>141</v>
      </c>
      <c r="E146" s="13" t="s">
        <v>201</v>
      </c>
      <c r="F146" s="15">
        <v>125</v>
      </c>
      <c r="G146" s="33">
        <v>17.739999999999998</v>
      </c>
      <c r="H146" s="32">
        <f t="shared" ref="H146:H199" si="2">G146/F146*100</f>
        <v>14.191999999999998</v>
      </c>
    </row>
    <row r="147" spans="1:8" ht="25.5" x14ac:dyDescent="0.25">
      <c r="A147" s="13" t="s">
        <v>13</v>
      </c>
      <c r="B147" s="14" t="s">
        <v>142</v>
      </c>
      <c r="C147" s="13" t="s">
        <v>126</v>
      </c>
      <c r="D147" s="13" t="s">
        <v>143</v>
      </c>
      <c r="E147" s="13" t="s">
        <v>15</v>
      </c>
      <c r="F147" s="19">
        <f>F148</f>
        <v>1489.509</v>
      </c>
      <c r="G147" s="19">
        <f>G148</f>
        <v>1301.0999999999999</v>
      </c>
      <c r="H147" s="32">
        <f t="shared" si="2"/>
        <v>87.350932421354955</v>
      </c>
    </row>
    <row r="148" spans="1:8" x14ac:dyDescent="0.25">
      <c r="A148" s="13" t="s">
        <v>13</v>
      </c>
      <c r="B148" s="14" t="s">
        <v>144</v>
      </c>
      <c r="C148" s="13" t="s">
        <v>126</v>
      </c>
      <c r="D148" s="13" t="s">
        <v>145</v>
      </c>
      <c r="E148" s="13" t="s">
        <v>15</v>
      </c>
      <c r="F148" s="19">
        <f>F149</f>
        <v>1489.509</v>
      </c>
      <c r="G148" s="19">
        <f>G149</f>
        <v>1301.0999999999999</v>
      </c>
      <c r="H148" s="32">
        <f t="shared" si="2"/>
        <v>87.350932421354955</v>
      </c>
    </row>
    <row r="149" spans="1:8" ht="25.5" x14ac:dyDescent="0.25">
      <c r="A149" s="13" t="s">
        <v>13</v>
      </c>
      <c r="B149" s="14" t="s">
        <v>203</v>
      </c>
      <c r="C149" s="13" t="s">
        <v>126</v>
      </c>
      <c r="D149" s="13" t="s">
        <v>145</v>
      </c>
      <c r="E149" s="13" t="s">
        <v>201</v>
      </c>
      <c r="F149" s="19">
        <v>1489.509</v>
      </c>
      <c r="G149" s="33">
        <v>1301.0999999999999</v>
      </c>
      <c r="H149" s="32">
        <f t="shared" si="2"/>
        <v>87.350932421354955</v>
      </c>
    </row>
    <row r="150" spans="1:8" x14ac:dyDescent="0.25">
      <c r="A150" s="13" t="s">
        <v>13</v>
      </c>
      <c r="B150" s="14" t="s">
        <v>281</v>
      </c>
      <c r="C150" s="13" t="s">
        <v>146</v>
      </c>
      <c r="D150" s="13" t="s">
        <v>15</v>
      </c>
      <c r="E150" s="13" t="s">
        <v>15</v>
      </c>
      <c r="F150" s="19">
        <f>F151</f>
        <v>9405.2749999999996</v>
      </c>
      <c r="G150" s="19">
        <f>G151</f>
        <v>9341.4689999999991</v>
      </c>
      <c r="H150" s="32">
        <f t="shared" si="2"/>
        <v>99.321593467495632</v>
      </c>
    </row>
    <row r="151" spans="1:8" x14ac:dyDescent="0.25">
      <c r="A151" s="13" t="s">
        <v>13</v>
      </c>
      <c r="B151" s="14" t="s">
        <v>147</v>
      </c>
      <c r="C151" s="13" t="s">
        <v>148</v>
      </c>
      <c r="D151" s="13" t="s">
        <v>15</v>
      </c>
      <c r="E151" s="13" t="s">
        <v>15</v>
      </c>
      <c r="F151" s="19">
        <f>F152+F166+F171+F173+F161</f>
        <v>9405.2749999999996</v>
      </c>
      <c r="G151" s="19">
        <f>G152+G166+G171+G173+G161</f>
        <v>9341.4689999999991</v>
      </c>
      <c r="H151" s="32">
        <f t="shared" si="2"/>
        <v>99.321593467495632</v>
      </c>
    </row>
    <row r="152" spans="1:8" ht="25.5" x14ac:dyDescent="0.25">
      <c r="A152" s="13" t="s">
        <v>13</v>
      </c>
      <c r="B152" s="14" t="s">
        <v>149</v>
      </c>
      <c r="C152" s="13" t="s">
        <v>148</v>
      </c>
      <c r="D152" s="13" t="s">
        <v>150</v>
      </c>
      <c r="E152" s="13" t="s">
        <v>15</v>
      </c>
      <c r="F152" s="19">
        <f>F153+F157</f>
        <v>8119.9750000000004</v>
      </c>
      <c r="G152" s="19">
        <f>G153+G157</f>
        <v>8119.9750000000004</v>
      </c>
      <c r="H152" s="32">
        <f t="shared" si="2"/>
        <v>100</v>
      </c>
    </row>
    <row r="153" spans="1:8" ht="25.5" x14ac:dyDescent="0.25">
      <c r="A153" s="13" t="s">
        <v>13</v>
      </c>
      <c r="B153" s="14" t="s">
        <v>151</v>
      </c>
      <c r="C153" s="13" t="s">
        <v>148</v>
      </c>
      <c r="D153" s="13" t="s">
        <v>152</v>
      </c>
      <c r="E153" s="13" t="s">
        <v>15</v>
      </c>
      <c r="F153" s="19">
        <f>F154+F156</f>
        <v>8098.4750000000004</v>
      </c>
      <c r="G153" s="19">
        <f>G154+G156</f>
        <v>8098.4750000000004</v>
      </c>
      <c r="H153" s="32">
        <f t="shared" si="2"/>
        <v>100</v>
      </c>
    </row>
    <row r="154" spans="1:8" ht="25.5" x14ac:dyDescent="0.25">
      <c r="A154" s="13" t="s">
        <v>13</v>
      </c>
      <c r="B154" s="14" t="s">
        <v>153</v>
      </c>
      <c r="C154" s="13" t="s">
        <v>148</v>
      </c>
      <c r="D154" s="13" t="s">
        <v>154</v>
      </c>
      <c r="E154" s="13" t="s">
        <v>15</v>
      </c>
      <c r="F154" s="19">
        <f>F155</f>
        <v>3657.375</v>
      </c>
      <c r="G154" s="19">
        <f>G155</f>
        <v>3657.375</v>
      </c>
      <c r="H154" s="32">
        <f t="shared" si="2"/>
        <v>100</v>
      </c>
    </row>
    <row r="155" spans="1:8" x14ac:dyDescent="0.25">
      <c r="A155" s="13" t="s">
        <v>13</v>
      </c>
      <c r="B155" s="14" t="s">
        <v>284</v>
      </c>
      <c r="C155" s="13" t="s">
        <v>148</v>
      </c>
      <c r="D155" s="13" t="s">
        <v>154</v>
      </c>
      <c r="E155" s="13" t="s">
        <v>260</v>
      </c>
      <c r="F155" s="19">
        <v>3657.375</v>
      </c>
      <c r="G155" s="33">
        <v>3657.375</v>
      </c>
      <c r="H155" s="32">
        <f t="shared" si="2"/>
        <v>100</v>
      </c>
    </row>
    <row r="156" spans="1:8" x14ac:dyDescent="0.25">
      <c r="A156" s="13" t="s">
        <v>13</v>
      </c>
      <c r="B156" s="14" t="s">
        <v>234</v>
      </c>
      <c r="C156" s="13" t="s">
        <v>148</v>
      </c>
      <c r="D156" s="13" t="s">
        <v>154</v>
      </c>
      <c r="E156" s="13" t="s">
        <v>206</v>
      </c>
      <c r="F156" s="15">
        <v>4441.1000000000004</v>
      </c>
      <c r="G156" s="33">
        <v>4441.1000000000004</v>
      </c>
      <c r="H156" s="32">
        <f t="shared" si="2"/>
        <v>100</v>
      </c>
    </row>
    <row r="157" spans="1:8" x14ac:dyDescent="0.25">
      <c r="A157" s="13" t="s">
        <v>13</v>
      </c>
      <c r="B157" s="14" t="s">
        <v>156</v>
      </c>
      <c r="C157" s="13" t="s">
        <v>148</v>
      </c>
      <c r="D157" s="13" t="s">
        <v>157</v>
      </c>
      <c r="E157" s="13" t="s">
        <v>15</v>
      </c>
      <c r="F157" s="15">
        <f>F158</f>
        <v>21.5</v>
      </c>
      <c r="G157" s="33">
        <v>21.5</v>
      </c>
      <c r="H157" s="32">
        <f t="shared" si="2"/>
        <v>100</v>
      </c>
    </row>
    <row r="158" spans="1:8" ht="25.5" x14ac:dyDescent="0.25">
      <c r="A158" s="13" t="s">
        <v>13</v>
      </c>
      <c r="B158" s="14" t="s">
        <v>151</v>
      </c>
      <c r="C158" s="13" t="s">
        <v>148</v>
      </c>
      <c r="D158" s="13" t="s">
        <v>158</v>
      </c>
      <c r="E158" s="13" t="s">
        <v>15</v>
      </c>
      <c r="F158" s="15">
        <f>F159</f>
        <v>21.5</v>
      </c>
      <c r="G158" s="33">
        <v>21.5</v>
      </c>
      <c r="H158" s="32">
        <f t="shared" si="2"/>
        <v>100</v>
      </c>
    </row>
    <row r="159" spans="1:8" ht="25.5" x14ac:dyDescent="0.25">
      <c r="A159" s="13" t="s">
        <v>13</v>
      </c>
      <c r="B159" s="14" t="s">
        <v>159</v>
      </c>
      <c r="C159" s="13" t="s">
        <v>148</v>
      </c>
      <c r="D159" s="13" t="s">
        <v>160</v>
      </c>
      <c r="E159" s="13" t="s">
        <v>15</v>
      </c>
      <c r="F159" s="15">
        <f>F160</f>
        <v>21.5</v>
      </c>
      <c r="G159" s="33">
        <v>21.5</v>
      </c>
      <c r="H159" s="32">
        <f t="shared" si="2"/>
        <v>100</v>
      </c>
    </row>
    <row r="160" spans="1:8" x14ac:dyDescent="0.25">
      <c r="A160" s="13" t="s">
        <v>13</v>
      </c>
      <c r="B160" s="14" t="s">
        <v>283</v>
      </c>
      <c r="C160" s="13" t="s">
        <v>148</v>
      </c>
      <c r="D160" s="13" t="s">
        <v>160</v>
      </c>
      <c r="E160" s="13" t="s">
        <v>155</v>
      </c>
      <c r="F160" s="15">
        <v>21.5</v>
      </c>
      <c r="G160" s="33">
        <v>21.5</v>
      </c>
      <c r="H160" s="32">
        <f t="shared" si="2"/>
        <v>100</v>
      </c>
    </row>
    <row r="161" spans="1:8" x14ac:dyDescent="0.25">
      <c r="A161" s="13" t="s">
        <v>13</v>
      </c>
      <c r="B161" s="14" t="s">
        <v>161</v>
      </c>
      <c r="C161" s="13" t="s">
        <v>148</v>
      </c>
      <c r="D161" s="13" t="s">
        <v>162</v>
      </c>
      <c r="E161" s="13"/>
      <c r="F161" s="15">
        <f>F162+F164</f>
        <v>353.40000000000003</v>
      </c>
      <c r="G161" s="15">
        <f>G162+G164</f>
        <v>353.40000000000003</v>
      </c>
      <c r="H161" s="32">
        <f t="shared" si="2"/>
        <v>100</v>
      </c>
    </row>
    <row r="162" spans="1:8" ht="51" x14ac:dyDescent="0.25">
      <c r="A162" s="13" t="s">
        <v>13</v>
      </c>
      <c r="B162" s="14" t="s">
        <v>277</v>
      </c>
      <c r="C162" s="13" t="s">
        <v>148</v>
      </c>
      <c r="D162" s="13" t="s">
        <v>276</v>
      </c>
      <c r="E162" s="13"/>
      <c r="F162" s="15">
        <f>F163</f>
        <v>349.85</v>
      </c>
      <c r="G162" s="33">
        <v>349.85</v>
      </c>
      <c r="H162" s="32">
        <f t="shared" si="2"/>
        <v>100</v>
      </c>
    </row>
    <row r="163" spans="1:8" x14ac:dyDescent="0.25">
      <c r="A163" s="13" t="s">
        <v>13</v>
      </c>
      <c r="B163" s="14" t="s">
        <v>284</v>
      </c>
      <c r="C163" s="13" t="s">
        <v>148</v>
      </c>
      <c r="D163" s="13" t="s">
        <v>276</v>
      </c>
      <c r="E163" s="13" t="s">
        <v>260</v>
      </c>
      <c r="F163" s="15">
        <v>349.85</v>
      </c>
      <c r="G163" s="33">
        <v>349.85</v>
      </c>
      <c r="H163" s="32">
        <f t="shared" si="2"/>
        <v>100</v>
      </c>
    </row>
    <row r="164" spans="1:8" ht="51" x14ac:dyDescent="0.25">
      <c r="A164" s="13" t="s">
        <v>13</v>
      </c>
      <c r="B164" s="14" t="s">
        <v>279</v>
      </c>
      <c r="C164" s="13" t="s">
        <v>148</v>
      </c>
      <c r="D164" s="13" t="s">
        <v>278</v>
      </c>
      <c r="E164" s="13"/>
      <c r="F164" s="15">
        <f>F165</f>
        <v>3.55</v>
      </c>
      <c r="G164" s="33">
        <v>3.55</v>
      </c>
      <c r="H164" s="32">
        <f t="shared" si="2"/>
        <v>100</v>
      </c>
    </row>
    <row r="165" spans="1:8" x14ac:dyDescent="0.25">
      <c r="A165" s="13" t="s">
        <v>13</v>
      </c>
      <c r="B165" s="14" t="s">
        <v>284</v>
      </c>
      <c r="C165" s="13" t="s">
        <v>148</v>
      </c>
      <c r="D165" s="13" t="s">
        <v>278</v>
      </c>
      <c r="E165" s="13" t="s">
        <v>260</v>
      </c>
      <c r="F165" s="15">
        <v>3.55</v>
      </c>
      <c r="G165" s="33">
        <v>3.55</v>
      </c>
      <c r="H165" s="32">
        <f t="shared" si="2"/>
        <v>100</v>
      </c>
    </row>
    <row r="166" spans="1:8" x14ac:dyDescent="0.25">
      <c r="A166" s="13" t="s">
        <v>13</v>
      </c>
      <c r="B166" s="14" t="s">
        <v>55</v>
      </c>
      <c r="C166" s="13" t="s">
        <v>148</v>
      </c>
      <c r="D166" s="13" t="s">
        <v>56</v>
      </c>
      <c r="E166" s="13"/>
      <c r="F166" s="15">
        <f>F167+F169</f>
        <v>340</v>
      </c>
      <c r="G166" s="15">
        <f>G167+G169</f>
        <v>276.19399999999996</v>
      </c>
      <c r="H166" s="32">
        <f t="shared" si="2"/>
        <v>81.233529411764692</v>
      </c>
    </row>
    <row r="167" spans="1:8" ht="38.25" x14ac:dyDescent="0.25">
      <c r="A167" s="13" t="s">
        <v>13</v>
      </c>
      <c r="B167" s="14" t="s">
        <v>243</v>
      </c>
      <c r="C167" s="13" t="s">
        <v>148</v>
      </c>
      <c r="D167" s="13" t="s">
        <v>241</v>
      </c>
      <c r="E167" s="13"/>
      <c r="F167" s="15">
        <f>F168</f>
        <v>240</v>
      </c>
      <c r="G167" s="33">
        <v>176.2</v>
      </c>
      <c r="H167" s="32">
        <f t="shared" si="2"/>
        <v>73.416666666666657</v>
      </c>
    </row>
    <row r="168" spans="1:8" x14ac:dyDescent="0.25">
      <c r="A168" s="13" t="s">
        <v>13</v>
      </c>
      <c r="B168" s="14" t="s">
        <v>242</v>
      </c>
      <c r="C168" s="13" t="s">
        <v>148</v>
      </c>
      <c r="D168" s="13" t="s">
        <v>241</v>
      </c>
      <c r="E168" s="13" t="s">
        <v>240</v>
      </c>
      <c r="F168" s="15">
        <v>240</v>
      </c>
      <c r="G168" s="33">
        <v>176.2</v>
      </c>
      <c r="H168" s="32">
        <f t="shared" si="2"/>
        <v>73.416666666666657</v>
      </c>
    </row>
    <row r="169" spans="1:8" ht="25.5" x14ac:dyDescent="0.25">
      <c r="A169" s="13" t="s">
        <v>13</v>
      </c>
      <c r="B169" s="14" t="s">
        <v>264</v>
      </c>
      <c r="C169" s="13" t="s">
        <v>148</v>
      </c>
      <c r="D169" s="13" t="s">
        <v>263</v>
      </c>
      <c r="E169" s="13"/>
      <c r="F169" s="15">
        <v>100</v>
      </c>
      <c r="G169" s="33">
        <v>99.994</v>
      </c>
      <c r="H169" s="32">
        <f t="shared" si="2"/>
        <v>99.994</v>
      </c>
    </row>
    <row r="170" spans="1:8" x14ac:dyDescent="0.25">
      <c r="A170" s="13" t="s">
        <v>13</v>
      </c>
      <c r="B170" s="14" t="s">
        <v>266</v>
      </c>
      <c r="C170" s="13" t="s">
        <v>148</v>
      </c>
      <c r="D170" s="13" t="s">
        <v>263</v>
      </c>
      <c r="E170" s="13" t="s">
        <v>265</v>
      </c>
      <c r="F170" s="15">
        <v>100</v>
      </c>
      <c r="G170" s="33">
        <v>99.994</v>
      </c>
      <c r="H170" s="32">
        <f t="shared" si="2"/>
        <v>99.994</v>
      </c>
    </row>
    <row r="171" spans="1:8" x14ac:dyDescent="0.25">
      <c r="A171" s="13" t="s">
        <v>13</v>
      </c>
      <c r="B171" s="14" t="s">
        <v>262</v>
      </c>
      <c r="C171" s="13" t="s">
        <v>148</v>
      </c>
      <c r="D171" s="13" t="s">
        <v>261</v>
      </c>
      <c r="E171" s="13"/>
      <c r="F171" s="15">
        <f>F172</f>
        <v>488.5</v>
      </c>
      <c r="G171" s="33">
        <v>488.5</v>
      </c>
      <c r="H171" s="32">
        <f t="shared" si="2"/>
        <v>100</v>
      </c>
    </row>
    <row r="172" spans="1:8" x14ac:dyDescent="0.25">
      <c r="A172" s="13" t="s">
        <v>13</v>
      </c>
      <c r="B172" s="14" t="s">
        <v>284</v>
      </c>
      <c r="C172" s="13" t="s">
        <v>148</v>
      </c>
      <c r="D172" s="13" t="s">
        <v>261</v>
      </c>
      <c r="E172" s="13" t="s">
        <v>260</v>
      </c>
      <c r="F172" s="15">
        <v>488.5</v>
      </c>
      <c r="G172" s="33">
        <v>488.5</v>
      </c>
      <c r="H172" s="32">
        <f t="shared" si="2"/>
        <v>100</v>
      </c>
    </row>
    <row r="173" spans="1:8" ht="69" customHeight="1" x14ac:dyDescent="0.25">
      <c r="A173" s="13" t="s">
        <v>13</v>
      </c>
      <c r="B173" s="14" t="s">
        <v>274</v>
      </c>
      <c r="C173" s="13" t="s">
        <v>148</v>
      </c>
      <c r="D173" s="13" t="s">
        <v>273</v>
      </c>
      <c r="E173" s="13"/>
      <c r="F173" s="15">
        <v>103.4</v>
      </c>
      <c r="G173" s="33">
        <v>103.4</v>
      </c>
      <c r="H173" s="32">
        <f t="shared" si="2"/>
        <v>100</v>
      </c>
    </row>
    <row r="174" spans="1:8" x14ac:dyDescent="0.25">
      <c r="A174" s="13" t="s">
        <v>13</v>
      </c>
      <c r="B174" s="14" t="s">
        <v>284</v>
      </c>
      <c r="C174" s="13" t="s">
        <v>148</v>
      </c>
      <c r="D174" s="13" t="s">
        <v>273</v>
      </c>
      <c r="E174" s="13" t="s">
        <v>260</v>
      </c>
      <c r="F174" s="15">
        <v>103.4</v>
      </c>
      <c r="G174" s="33">
        <v>103.4</v>
      </c>
      <c r="H174" s="32">
        <f t="shared" si="2"/>
        <v>100</v>
      </c>
    </row>
    <row r="175" spans="1:8" x14ac:dyDescent="0.25">
      <c r="A175" s="13" t="s">
        <v>13</v>
      </c>
      <c r="B175" s="14" t="s">
        <v>163</v>
      </c>
      <c r="C175" s="13" t="s">
        <v>164</v>
      </c>
      <c r="D175" s="13" t="s">
        <v>15</v>
      </c>
      <c r="E175" s="13" t="s">
        <v>15</v>
      </c>
      <c r="F175" s="19">
        <f>F176</f>
        <v>17.996000000000002</v>
      </c>
      <c r="G175" s="19">
        <f>G176</f>
        <v>17.996000000000002</v>
      </c>
      <c r="H175" s="32">
        <f t="shared" si="2"/>
        <v>100</v>
      </c>
    </row>
    <row r="176" spans="1:8" x14ac:dyDescent="0.25">
      <c r="A176" s="13" t="s">
        <v>13</v>
      </c>
      <c r="B176" s="14" t="s">
        <v>165</v>
      </c>
      <c r="C176" s="13" t="s">
        <v>166</v>
      </c>
      <c r="D176" s="13" t="s">
        <v>15</v>
      </c>
      <c r="E176" s="13"/>
      <c r="F176" s="19">
        <f>F177</f>
        <v>17.996000000000002</v>
      </c>
      <c r="G176" s="19">
        <f>G177</f>
        <v>17.996000000000002</v>
      </c>
      <c r="H176" s="32">
        <f t="shared" si="2"/>
        <v>100</v>
      </c>
    </row>
    <row r="177" spans="1:8" x14ac:dyDescent="0.25">
      <c r="A177" s="13" t="s">
        <v>13</v>
      </c>
      <c r="B177" s="14" t="s">
        <v>161</v>
      </c>
      <c r="C177" s="13" t="s">
        <v>166</v>
      </c>
      <c r="D177" s="13" t="s">
        <v>162</v>
      </c>
      <c r="E177" s="13" t="s">
        <v>15</v>
      </c>
      <c r="F177" s="19">
        <f>F178</f>
        <v>17.996000000000002</v>
      </c>
      <c r="G177" s="19">
        <f>G178</f>
        <v>17.996000000000002</v>
      </c>
      <c r="H177" s="32">
        <f t="shared" si="2"/>
        <v>100</v>
      </c>
    </row>
    <row r="178" spans="1:8" ht="38.25" x14ac:dyDescent="0.25">
      <c r="A178" s="13" t="s">
        <v>13</v>
      </c>
      <c r="B178" s="14" t="s">
        <v>200</v>
      </c>
      <c r="C178" s="13" t="s">
        <v>166</v>
      </c>
      <c r="D178" s="13" t="s">
        <v>167</v>
      </c>
      <c r="E178" s="13" t="s">
        <v>15</v>
      </c>
      <c r="F178" s="19">
        <f>F179+F181</f>
        <v>17.996000000000002</v>
      </c>
      <c r="G178" s="19">
        <f>G179+G181</f>
        <v>17.996000000000002</v>
      </c>
      <c r="H178" s="32">
        <f t="shared" si="2"/>
        <v>100</v>
      </c>
    </row>
    <row r="179" spans="1:8" ht="25.5" x14ac:dyDescent="0.25">
      <c r="A179" s="13" t="s">
        <v>13</v>
      </c>
      <c r="B179" s="14" t="s">
        <v>168</v>
      </c>
      <c r="C179" s="13" t="s">
        <v>166</v>
      </c>
      <c r="D179" s="13" t="s">
        <v>169</v>
      </c>
      <c r="E179" s="13" t="s">
        <v>15</v>
      </c>
      <c r="F179" s="19">
        <f>F180</f>
        <v>9.2859999999999996</v>
      </c>
      <c r="G179" s="33">
        <v>9.2859999999999996</v>
      </c>
      <c r="H179" s="32">
        <f t="shared" si="2"/>
        <v>100</v>
      </c>
    </row>
    <row r="180" spans="1:8" ht="25.5" x14ac:dyDescent="0.25">
      <c r="A180" s="13" t="s">
        <v>13</v>
      </c>
      <c r="B180" s="14" t="s">
        <v>198</v>
      </c>
      <c r="C180" s="13" t="s">
        <v>166</v>
      </c>
      <c r="D180" s="13" t="s">
        <v>169</v>
      </c>
      <c r="E180" s="13" t="s">
        <v>197</v>
      </c>
      <c r="F180" s="19">
        <v>9.2859999999999996</v>
      </c>
      <c r="G180" s="33">
        <v>9.2859999999999996</v>
      </c>
      <c r="H180" s="32">
        <f t="shared" si="2"/>
        <v>100</v>
      </c>
    </row>
    <row r="181" spans="1:8" ht="38.25" x14ac:dyDescent="0.25">
      <c r="A181" s="13" t="s">
        <v>13</v>
      </c>
      <c r="B181" s="14" t="s">
        <v>199</v>
      </c>
      <c r="C181" s="13" t="s">
        <v>166</v>
      </c>
      <c r="D181" s="13" t="s">
        <v>170</v>
      </c>
      <c r="E181" s="13" t="s">
        <v>15</v>
      </c>
      <c r="F181" s="19">
        <f>F182</f>
        <v>8.7100000000000009</v>
      </c>
      <c r="G181" s="33">
        <v>8.7100000000000009</v>
      </c>
      <c r="H181" s="32">
        <f t="shared" si="2"/>
        <v>100</v>
      </c>
    </row>
    <row r="182" spans="1:8" ht="25.5" x14ac:dyDescent="0.25">
      <c r="A182" s="13" t="s">
        <v>13</v>
      </c>
      <c r="B182" s="14" t="s">
        <v>198</v>
      </c>
      <c r="C182" s="13" t="s">
        <v>166</v>
      </c>
      <c r="D182" s="13" t="s">
        <v>170</v>
      </c>
      <c r="E182" s="13" t="s">
        <v>197</v>
      </c>
      <c r="F182" s="19">
        <v>8.7100000000000009</v>
      </c>
      <c r="G182" s="33">
        <v>8.7100000000000009</v>
      </c>
      <c r="H182" s="32">
        <f t="shared" si="2"/>
        <v>100</v>
      </c>
    </row>
    <row r="183" spans="1:8" x14ac:dyDescent="0.25">
      <c r="A183" s="13" t="s">
        <v>13</v>
      </c>
      <c r="B183" s="24" t="s">
        <v>237</v>
      </c>
      <c r="C183" s="25">
        <v>1000</v>
      </c>
      <c r="D183" s="24"/>
      <c r="E183" s="24"/>
      <c r="F183" s="28">
        <f>F184</f>
        <v>1389.0599999999997</v>
      </c>
      <c r="G183" s="34">
        <f>G184</f>
        <v>1186.202</v>
      </c>
      <c r="H183" s="32">
        <f t="shared" si="2"/>
        <v>85.396023209940552</v>
      </c>
    </row>
    <row r="184" spans="1:8" x14ac:dyDescent="0.25">
      <c r="A184" s="13" t="s">
        <v>13</v>
      </c>
      <c r="B184" s="24" t="s">
        <v>238</v>
      </c>
      <c r="C184" s="25">
        <v>1003</v>
      </c>
      <c r="D184" s="24"/>
      <c r="E184" s="24"/>
      <c r="F184" s="28">
        <f>F185+F187+F190+F192</f>
        <v>1389.0599999999997</v>
      </c>
      <c r="G184" s="34">
        <f>G185+G187+G190+G192</f>
        <v>1186.202</v>
      </c>
      <c r="H184" s="32">
        <f t="shared" si="2"/>
        <v>85.396023209940552</v>
      </c>
    </row>
    <row r="185" spans="1:8" ht="25.5" x14ac:dyDescent="0.25">
      <c r="A185" s="13" t="s">
        <v>13</v>
      </c>
      <c r="B185" s="14" t="s">
        <v>111</v>
      </c>
      <c r="C185" s="13" t="s">
        <v>235</v>
      </c>
      <c r="D185" s="13" t="s">
        <v>112</v>
      </c>
      <c r="E185" s="13" t="s">
        <v>15</v>
      </c>
      <c r="F185" s="19">
        <f>F186</f>
        <v>552.42999999999995</v>
      </c>
      <c r="G185" s="33">
        <v>492.9</v>
      </c>
      <c r="H185" s="32">
        <f t="shared" si="2"/>
        <v>89.223974078163749</v>
      </c>
    </row>
    <row r="186" spans="1:8" x14ac:dyDescent="0.25">
      <c r="A186" s="13" t="s">
        <v>13</v>
      </c>
      <c r="B186" s="14" t="s">
        <v>249</v>
      </c>
      <c r="C186" s="13" t="s">
        <v>235</v>
      </c>
      <c r="D186" s="13" t="s">
        <v>112</v>
      </c>
      <c r="E186" s="13" t="s">
        <v>236</v>
      </c>
      <c r="F186" s="19">
        <v>552.42999999999995</v>
      </c>
      <c r="G186" s="33">
        <v>492.9</v>
      </c>
      <c r="H186" s="32">
        <f t="shared" si="2"/>
        <v>89.223974078163749</v>
      </c>
    </row>
    <row r="187" spans="1:8" ht="25.5" x14ac:dyDescent="0.25">
      <c r="A187" s="13" t="s">
        <v>13</v>
      </c>
      <c r="B187" s="14" t="s">
        <v>221</v>
      </c>
      <c r="C187" s="13" t="s">
        <v>235</v>
      </c>
      <c r="D187" s="13" t="s">
        <v>113</v>
      </c>
      <c r="E187" s="13" t="s">
        <v>15</v>
      </c>
      <c r="F187" s="19">
        <f>F188</f>
        <v>552.42999999999995</v>
      </c>
      <c r="G187" s="33">
        <v>492.9</v>
      </c>
      <c r="H187" s="32">
        <f t="shared" si="2"/>
        <v>89.223974078163749</v>
      </c>
    </row>
    <row r="188" spans="1:8" x14ac:dyDescent="0.25">
      <c r="A188" s="13" t="s">
        <v>13</v>
      </c>
      <c r="B188" s="14" t="s">
        <v>249</v>
      </c>
      <c r="C188" s="13" t="s">
        <v>235</v>
      </c>
      <c r="D188" s="13" t="s">
        <v>113</v>
      </c>
      <c r="E188" s="13" t="s">
        <v>236</v>
      </c>
      <c r="F188" s="19">
        <v>552.42999999999995</v>
      </c>
      <c r="G188" s="33">
        <v>492.9</v>
      </c>
      <c r="H188" s="32">
        <f t="shared" si="2"/>
        <v>89.223974078163749</v>
      </c>
    </row>
    <row r="189" spans="1:8" ht="25.5" x14ac:dyDescent="0.25">
      <c r="A189" s="13" t="s">
        <v>13</v>
      </c>
      <c r="B189" s="14" t="s">
        <v>120</v>
      </c>
      <c r="C189" s="13" t="s">
        <v>235</v>
      </c>
      <c r="D189" s="13" t="s">
        <v>121</v>
      </c>
      <c r="E189" s="13" t="s">
        <v>15</v>
      </c>
      <c r="F189" s="15">
        <f>F190</f>
        <v>142.1</v>
      </c>
      <c r="G189" s="33">
        <v>100.20099999999999</v>
      </c>
      <c r="H189" s="32">
        <f t="shared" si="2"/>
        <v>70.514426460239264</v>
      </c>
    </row>
    <row r="190" spans="1:8" x14ac:dyDescent="0.25">
      <c r="A190" s="13" t="s">
        <v>13</v>
      </c>
      <c r="B190" s="14" t="s">
        <v>249</v>
      </c>
      <c r="C190" s="13" t="s">
        <v>235</v>
      </c>
      <c r="D190" s="13" t="s">
        <v>121</v>
      </c>
      <c r="E190" s="13" t="s">
        <v>236</v>
      </c>
      <c r="F190" s="15">
        <v>142.1</v>
      </c>
      <c r="G190" s="33">
        <v>100.20099999999999</v>
      </c>
      <c r="H190" s="32">
        <f t="shared" si="2"/>
        <v>70.514426460239264</v>
      </c>
    </row>
    <row r="191" spans="1:8" ht="25.5" x14ac:dyDescent="0.25">
      <c r="A191" s="13" t="s">
        <v>13</v>
      </c>
      <c r="B191" s="14" t="s">
        <v>222</v>
      </c>
      <c r="C191" s="13" t="s">
        <v>235</v>
      </c>
      <c r="D191" s="13" t="s">
        <v>122</v>
      </c>
      <c r="E191" s="13" t="s">
        <v>15</v>
      </c>
      <c r="F191" s="15">
        <v>142.1</v>
      </c>
      <c r="G191" s="33">
        <v>100.20099999999999</v>
      </c>
      <c r="H191" s="32">
        <f t="shared" si="2"/>
        <v>70.514426460239264</v>
      </c>
    </row>
    <row r="192" spans="1:8" x14ac:dyDescent="0.25">
      <c r="A192" s="13" t="s">
        <v>13</v>
      </c>
      <c r="B192" s="14" t="s">
        <v>249</v>
      </c>
      <c r="C192" s="13" t="s">
        <v>235</v>
      </c>
      <c r="D192" s="13" t="s">
        <v>122</v>
      </c>
      <c r="E192" s="13" t="s">
        <v>236</v>
      </c>
      <c r="F192" s="15">
        <v>142.1</v>
      </c>
      <c r="G192" s="33">
        <v>100.20099999999999</v>
      </c>
      <c r="H192" s="32">
        <f t="shared" si="2"/>
        <v>70.514426460239264</v>
      </c>
    </row>
    <row r="193" spans="1:8" x14ac:dyDescent="0.25">
      <c r="A193" s="13" t="s">
        <v>13</v>
      </c>
      <c r="B193" s="14" t="s">
        <v>171</v>
      </c>
      <c r="C193" s="13" t="s">
        <v>172</v>
      </c>
      <c r="D193" s="13" t="s">
        <v>15</v>
      </c>
      <c r="E193" s="13" t="s">
        <v>15</v>
      </c>
      <c r="F193" s="19">
        <f>F194</f>
        <v>251.18799999999999</v>
      </c>
      <c r="G193" s="33">
        <f>G194</f>
        <v>224.74100000000001</v>
      </c>
      <c r="H193" s="32">
        <f t="shared" si="2"/>
        <v>89.47123270219916</v>
      </c>
    </row>
    <row r="194" spans="1:8" ht="25.5" x14ac:dyDescent="0.25">
      <c r="A194" s="13" t="s">
        <v>13</v>
      </c>
      <c r="B194" s="14" t="s">
        <v>173</v>
      </c>
      <c r="C194" s="13" t="s">
        <v>174</v>
      </c>
      <c r="D194" s="13" t="s">
        <v>15</v>
      </c>
      <c r="E194" s="13" t="s">
        <v>15</v>
      </c>
      <c r="F194" s="19">
        <f>F195</f>
        <v>251.18799999999999</v>
      </c>
      <c r="G194" s="33">
        <f>G195</f>
        <v>224.74100000000001</v>
      </c>
      <c r="H194" s="32">
        <f t="shared" si="2"/>
        <v>89.47123270219916</v>
      </c>
    </row>
    <row r="195" spans="1:8" ht="25.5" x14ac:dyDescent="0.25">
      <c r="A195" s="13" t="s">
        <v>13</v>
      </c>
      <c r="B195" s="14" t="s">
        <v>175</v>
      </c>
      <c r="C195" s="13" t="s">
        <v>174</v>
      </c>
      <c r="D195" s="13" t="s">
        <v>176</v>
      </c>
      <c r="E195" s="13" t="s">
        <v>15</v>
      </c>
      <c r="F195" s="19">
        <f>F196</f>
        <v>251.18799999999999</v>
      </c>
      <c r="G195" s="33">
        <f>G196</f>
        <v>224.74100000000001</v>
      </c>
      <c r="H195" s="32">
        <f t="shared" si="2"/>
        <v>89.47123270219916</v>
      </c>
    </row>
    <row r="196" spans="1:8" ht="25.5" x14ac:dyDescent="0.25">
      <c r="A196" s="13" t="s">
        <v>13</v>
      </c>
      <c r="B196" s="14" t="s">
        <v>177</v>
      </c>
      <c r="C196" s="13" t="s">
        <v>174</v>
      </c>
      <c r="D196" s="13" t="s">
        <v>178</v>
      </c>
      <c r="E196" s="13" t="s">
        <v>15</v>
      </c>
      <c r="F196" s="19">
        <f>F197</f>
        <v>251.18799999999999</v>
      </c>
      <c r="G196" s="33">
        <f>G197</f>
        <v>224.74100000000001</v>
      </c>
      <c r="H196" s="32">
        <f t="shared" si="2"/>
        <v>89.47123270219916</v>
      </c>
    </row>
    <row r="197" spans="1:8" ht="25.5" x14ac:dyDescent="0.25">
      <c r="A197" s="13" t="s">
        <v>13</v>
      </c>
      <c r="B197" s="14" t="s">
        <v>196</v>
      </c>
      <c r="C197" s="13" t="s">
        <v>174</v>
      </c>
      <c r="D197" s="13" t="s">
        <v>178</v>
      </c>
      <c r="E197" s="13" t="s">
        <v>195</v>
      </c>
      <c r="F197" s="19">
        <v>251.18799999999999</v>
      </c>
      <c r="G197" s="33">
        <v>224.74100000000001</v>
      </c>
      <c r="H197" s="32">
        <f t="shared" si="2"/>
        <v>89.47123270219916</v>
      </c>
    </row>
    <row r="198" spans="1:8" x14ac:dyDescent="0.25">
      <c r="A198" s="16"/>
      <c r="B198" s="16"/>
      <c r="C198" s="16"/>
      <c r="D198" s="16"/>
      <c r="E198" s="16"/>
      <c r="F198" s="16"/>
      <c r="G198" s="33"/>
      <c r="H198" s="32"/>
    </row>
    <row r="199" spans="1:8" ht="15.75" x14ac:dyDescent="0.25">
      <c r="A199" s="26" t="s">
        <v>179</v>
      </c>
      <c r="B199" s="26"/>
      <c r="C199" s="26"/>
      <c r="D199" s="26"/>
      <c r="E199" s="26"/>
      <c r="F199" s="27">
        <f>F18+F63+F69+F83+F102+F150+F175+F193+F183</f>
        <v>36051.673999999999</v>
      </c>
      <c r="G199" s="35">
        <f>G18+G63+G69+G83+G102+G150+G175+G193+G183</f>
        <v>33882.807999999997</v>
      </c>
      <c r="H199" s="32">
        <f t="shared" si="2"/>
        <v>93.984007510996577</v>
      </c>
    </row>
    <row r="200" spans="1:8" x14ac:dyDescent="0.25">
      <c r="E200" s="20"/>
      <c r="F200" s="21"/>
    </row>
    <row r="201" spans="1:8" x14ac:dyDescent="0.25">
      <c r="F201" s="18"/>
    </row>
    <row r="202" spans="1:8" ht="15.95" customHeight="1" x14ac:dyDescent="0.25">
      <c r="A202" s="12"/>
    </row>
    <row r="203" spans="1:8" ht="15.95" customHeight="1" x14ac:dyDescent="0.25">
      <c r="A203" s="12"/>
    </row>
    <row r="204" spans="1:8" ht="15.95" customHeight="1" x14ac:dyDescent="0.25">
      <c r="A204" s="12"/>
    </row>
  </sheetData>
  <mergeCells count="2">
    <mergeCell ref="A12:F12"/>
    <mergeCell ref="A13:F13"/>
  </mergeCells>
  <phoneticPr fontId="0" type="noConversion"/>
  <pageMargins left="1.1811023622047245" right="0.78740157480314965" top="0.59055118110236227" bottom="0.59055118110236227" header="0.51181102362204722" footer="0.51181102362204722"/>
  <pageSetup paperSize="9" scale="67" fitToHeight="8" orientation="portrait" horizontalDpi="1200" verticalDpi="120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2013-03-01T01:58:46Z</cp:lastPrinted>
  <dcterms:created xsi:type="dcterms:W3CDTF">2011-08-29T03:04:42Z</dcterms:created>
  <dcterms:modified xsi:type="dcterms:W3CDTF">2013-03-01T01:59:59Z</dcterms:modified>
</cp:coreProperties>
</file>