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30" yWindow="315" windowWidth="15450" windowHeight="10260"/>
  </bookViews>
  <sheets>
    <sheet name="кр.доходы" sheetId="4" r:id="rId1"/>
  </sheets>
  <calcPr calcId="145621"/>
</workbook>
</file>

<file path=xl/calcChain.xml><?xml version="1.0" encoding="utf-8"?>
<calcChain xmlns="http://schemas.openxmlformats.org/spreadsheetml/2006/main">
  <c r="M43" i="4" l="1"/>
  <c r="L52" i="4" l="1"/>
  <c r="M52" i="4"/>
  <c r="J45" i="4"/>
  <c r="J24" i="4"/>
  <c r="I43" i="4" l="1"/>
  <c r="I37" i="4"/>
  <c r="K60" i="4" l="1"/>
  <c r="K52" i="4"/>
  <c r="N43" i="4" l="1"/>
  <c r="K43" i="4"/>
  <c r="L43" i="4"/>
  <c r="J43" i="4"/>
  <c r="I35" i="4"/>
  <c r="L55" i="4" l="1"/>
  <c r="G24" i="4"/>
  <c r="M45" i="4" l="1"/>
  <c r="L33" i="4"/>
  <c r="J53" i="4" l="1"/>
  <c r="L53" i="4"/>
  <c r="J52" i="4"/>
  <c r="K42" i="4" l="1"/>
  <c r="M25" i="4"/>
  <c r="M26" i="4"/>
  <c r="M27" i="4"/>
  <c r="M28" i="4"/>
  <c r="M29" i="4"/>
  <c r="M30" i="4"/>
  <c r="M31" i="4"/>
  <c r="M32" i="4"/>
  <c r="M34" i="4"/>
  <c r="M35" i="4"/>
  <c r="M36" i="4"/>
  <c r="M37" i="4"/>
  <c r="M38" i="4"/>
  <c r="M39" i="4"/>
  <c r="M41" i="4"/>
  <c r="M42" i="4"/>
  <c r="M24" i="4"/>
  <c r="L40" i="4"/>
  <c r="M40" i="4" s="1"/>
  <c r="L48" i="4" l="1"/>
  <c r="L50" i="4" l="1"/>
  <c r="L56" i="4"/>
  <c r="L60" i="4" s="1"/>
  <c r="I28" i="4"/>
  <c r="I38" i="4"/>
  <c r="J33" i="4" l="1"/>
  <c r="M33" i="4" l="1"/>
  <c r="M48" i="4" s="1"/>
  <c r="I34" i="4"/>
  <c r="I52" i="4" s="1"/>
  <c r="I36" i="4"/>
  <c r="I53" i="4" s="1"/>
  <c r="M56" i="4" l="1"/>
  <c r="M60" i="4" s="1"/>
  <c r="M50" i="4"/>
  <c r="J48" i="4"/>
  <c r="I30" i="4"/>
  <c r="J50" i="4" l="1"/>
  <c r="J56" i="4"/>
  <c r="J60" i="4" s="1"/>
  <c r="I40" i="4"/>
  <c r="H33" i="4"/>
  <c r="H43" i="4" s="1"/>
  <c r="G33" i="4"/>
  <c r="G43" i="4" s="1"/>
  <c r="F33" i="4"/>
  <c r="F43" i="4" s="1"/>
  <c r="E33" i="4"/>
  <c r="E43" i="4" s="1"/>
  <c r="I32" i="4"/>
  <c r="I31" i="4"/>
  <c r="I29" i="4"/>
  <c r="I27" i="4"/>
  <c r="I26" i="4"/>
  <c r="I25" i="4"/>
  <c r="I24" i="4"/>
  <c r="F15" i="4"/>
  <c r="F19" i="4" s="1"/>
  <c r="G15" i="4"/>
  <c r="G19" i="4" s="1"/>
  <c r="H15" i="4"/>
  <c r="H19" i="4" s="1"/>
  <c r="E15" i="4"/>
  <c r="E19" i="4" s="1"/>
  <c r="I9" i="4"/>
  <c r="I10" i="4"/>
  <c r="I11" i="4"/>
  <c r="I12" i="4"/>
  <c r="I13" i="4"/>
  <c r="I14" i="4"/>
  <c r="I8" i="4"/>
  <c r="I33" i="4" l="1"/>
  <c r="I15" i="4"/>
  <c r="I19" i="4" s="1"/>
  <c r="I48" i="4" l="1"/>
  <c r="I50" i="4" l="1"/>
  <c r="I56" i="4"/>
  <c r="I60" i="4" s="1"/>
</calcChain>
</file>

<file path=xl/sharedStrings.xml><?xml version="1.0" encoding="utf-8"?>
<sst xmlns="http://schemas.openxmlformats.org/spreadsheetml/2006/main" count="65" uniqueCount="47">
  <si>
    <t>Единица измерения руб.</t>
  </si>
  <si>
    <t/>
  </si>
  <si>
    <t>Гл. администратор</t>
  </si>
  <si>
    <t>КВД</t>
  </si>
  <si>
    <t>КОСГУ</t>
  </si>
  <si>
    <t>Доп. КД</t>
  </si>
  <si>
    <t>КП - доходы всего 1кв</t>
  </si>
  <si>
    <t>КП - доходы всего 2кв</t>
  </si>
  <si>
    <t>КП - доходы всего 3кв</t>
  </si>
  <si>
    <t>КП - доходы всего 4кв</t>
  </si>
  <si>
    <t>КП - доходы год</t>
  </si>
  <si>
    <t>0</t>
  </si>
  <si>
    <t>552</t>
  </si>
  <si>
    <t>1.5.1</t>
  </si>
  <si>
    <t>2.02.04.99.9.10.0.000</t>
  </si>
  <si>
    <t>Административ.комиссия</t>
  </si>
  <si>
    <t>Пожарка</t>
  </si>
  <si>
    <t>аккарицидная обработка</t>
  </si>
  <si>
    <t>дорожный фонд</t>
  </si>
  <si>
    <t>компенсация населению</t>
  </si>
  <si>
    <t>выпадающие доходы</t>
  </si>
  <si>
    <t>Итого выпад.доходов</t>
  </si>
  <si>
    <t>Грант по благоустройству</t>
  </si>
  <si>
    <t xml:space="preserve">Роспись доходов </t>
  </si>
  <si>
    <t>возмещение расходов по безработным  из районоого бюджета</t>
  </si>
  <si>
    <t>Уточненный план</t>
  </si>
  <si>
    <t>увеличение фода ОТ  МС</t>
  </si>
  <si>
    <t>итого по выпадающим</t>
  </si>
  <si>
    <t>Межбюджетные трансферты</t>
  </si>
  <si>
    <t>к.расход</t>
  </si>
  <si>
    <t>Остаток на счете</t>
  </si>
  <si>
    <t>повыш.з/платы главы с 01.10.2012  20%</t>
  </si>
  <si>
    <t>Осуществление первичного воинского учета на территориях,</t>
  </si>
  <si>
    <t>в pl стр.11</t>
  </si>
  <si>
    <t>Итого</t>
  </si>
  <si>
    <t xml:space="preserve">Всего краевых </t>
  </si>
  <si>
    <t>в отчет по ЦС</t>
  </si>
  <si>
    <t>на  2013 г.</t>
  </si>
  <si>
    <t>Поступило 2013</t>
  </si>
  <si>
    <t>Дотация на сбалансированность</t>
  </si>
  <si>
    <t>Целевые по ДК в рт</t>
  </si>
  <si>
    <t>без Центра занятости</t>
  </si>
  <si>
    <t>в р  стр.14а</t>
  </si>
  <si>
    <t>соц-куль</t>
  </si>
  <si>
    <t>Культура красноярья</t>
  </si>
  <si>
    <t>в р стр 27</t>
  </si>
  <si>
    <t>на 01.08.2013г.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</si>
</sst>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8"/>
      <name val="Arial Narrow"/>
      <family val="2"/>
    </font>
    <font>
      <b/>
      <sz val="8"/>
      <name val="Arial Narrow"/>
      <family val="2"/>
    </font>
    <font>
      <b/>
      <sz val="8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 Narrow"/>
      <family val="2"/>
    </font>
    <font>
      <b/>
      <sz val="10"/>
      <name val="MS Sans Serif"/>
      <family val="2"/>
      <charset val="204"/>
    </font>
    <font>
      <b/>
      <sz val="10"/>
      <name val="Arial Narrow"/>
      <family val="2"/>
    </font>
    <font>
      <sz val="10"/>
      <name val="Arial"/>
      <family val="2"/>
      <charset val="204"/>
    </font>
    <font>
      <b/>
      <sz val="1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2" fontId="6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/>
    </xf>
    <xf numFmtId="4" fontId="0" fillId="0" borderId="0" xfId="0" applyNumberFormat="1"/>
    <xf numFmtId="49" fontId="3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right"/>
    </xf>
    <xf numFmtId="0" fontId="10" fillId="0" borderId="0" xfId="0" applyFont="1"/>
    <xf numFmtId="4" fontId="7" fillId="0" borderId="11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49" fontId="2" fillId="0" borderId="1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right" vertical="center" wrapText="1"/>
    </xf>
    <xf numFmtId="49" fontId="3" fillId="0" borderId="9" xfId="0" applyNumberFormat="1" applyFont="1" applyBorder="1" applyAlignment="1">
      <alignment horizontal="right" vertical="center" wrapText="1"/>
    </xf>
    <xf numFmtId="49" fontId="3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49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right" vertical="center" wrapText="1"/>
    </xf>
    <xf numFmtId="49" fontId="3" fillId="0" borderId="7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18" workbookViewId="0">
      <selection activeCell="A21" sqref="A21:N56"/>
    </sheetView>
  </sheetViews>
  <sheetFormatPr defaultRowHeight="12.75" x14ac:dyDescent="0.2"/>
  <cols>
    <col min="4" max="4" width="4.28515625" customWidth="1"/>
    <col min="5" max="5" width="10" bestFit="1" customWidth="1"/>
    <col min="6" max="6" width="10.42578125" customWidth="1"/>
    <col min="7" max="8" width="10" bestFit="1" customWidth="1"/>
    <col min="9" max="10" width="12.7109375" bestFit="1" customWidth="1"/>
    <col min="11" max="11" width="6.85546875" customWidth="1"/>
    <col min="12" max="12" width="12" customWidth="1"/>
    <col min="13" max="13" width="12.140625" customWidth="1"/>
  </cols>
  <sheetData>
    <row r="1" spans="1:9" ht="14.25" x14ac:dyDescent="0.2">
      <c r="F1" s="3"/>
      <c r="G1" s="4"/>
      <c r="H1" s="4"/>
      <c r="I1" s="3"/>
    </row>
    <row r="2" spans="1:9" x14ac:dyDescent="0.2">
      <c r="F2" s="1"/>
      <c r="G2" s="1"/>
      <c r="H2" s="1"/>
      <c r="I2" s="1"/>
    </row>
    <row r="3" spans="1:9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14.25" x14ac:dyDescent="0.2">
      <c r="A4" s="35" t="s">
        <v>23</v>
      </c>
      <c r="B4" s="35"/>
      <c r="C4" s="35"/>
      <c r="D4" s="35"/>
      <c r="E4" s="35"/>
      <c r="F4" s="1"/>
      <c r="G4" s="1"/>
      <c r="H4" s="1"/>
      <c r="I4" s="1"/>
    </row>
    <row r="5" spans="1:9" x14ac:dyDescent="0.2">
      <c r="A5" s="36" t="s">
        <v>37</v>
      </c>
      <c r="B5" s="36"/>
      <c r="C5" s="36"/>
      <c r="D5" s="36"/>
      <c r="E5" s="36"/>
      <c r="F5" s="1"/>
      <c r="G5" s="1"/>
      <c r="H5" s="1"/>
      <c r="I5" s="1"/>
    </row>
    <row r="6" spans="1:9" x14ac:dyDescent="0.2">
      <c r="A6" s="1" t="s">
        <v>0</v>
      </c>
      <c r="B6" s="1"/>
      <c r="C6" s="1"/>
      <c r="D6" s="1"/>
      <c r="E6" s="1"/>
      <c r="F6" s="1"/>
      <c r="G6" s="1"/>
      <c r="H6" s="1"/>
      <c r="I6" s="1"/>
    </row>
    <row r="7" spans="1:9" ht="31.5" x14ac:dyDescent="0.2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</row>
    <row r="8" spans="1:9" x14ac:dyDescent="0.2">
      <c r="A8" s="43" t="s">
        <v>15</v>
      </c>
      <c r="B8" s="44"/>
      <c r="C8" s="44"/>
      <c r="D8" s="45"/>
      <c r="E8" s="8">
        <v>5050</v>
      </c>
      <c r="F8" s="8">
        <v>5050</v>
      </c>
      <c r="G8" s="8">
        <v>5050</v>
      </c>
      <c r="H8" s="8">
        <v>5050</v>
      </c>
      <c r="I8" s="8">
        <f>E8+F8+G8+H8</f>
        <v>20200</v>
      </c>
    </row>
    <row r="9" spans="1:9" x14ac:dyDescent="0.2">
      <c r="A9" s="11"/>
      <c r="B9" s="31" t="s">
        <v>16</v>
      </c>
      <c r="C9" s="32"/>
      <c r="D9" s="33"/>
      <c r="E9" s="8">
        <v>292610</v>
      </c>
      <c r="F9" s="8">
        <v>0</v>
      </c>
      <c r="G9" s="8"/>
      <c r="H9" s="8"/>
      <c r="I9" s="8">
        <f t="shared" ref="I9:I14" si="0">E9+F9+G9+H9</f>
        <v>292610</v>
      </c>
    </row>
    <row r="10" spans="1:9" ht="25.5" customHeight="1" x14ac:dyDescent="0.2">
      <c r="A10" s="31" t="s">
        <v>17</v>
      </c>
      <c r="B10" s="32"/>
      <c r="C10" s="32"/>
      <c r="D10" s="33"/>
      <c r="E10" s="8">
        <v>2322</v>
      </c>
      <c r="F10" s="8">
        <v>2321</v>
      </c>
      <c r="G10" s="8">
        <v>2322</v>
      </c>
      <c r="H10" s="8">
        <v>2321</v>
      </c>
      <c r="I10" s="8">
        <f t="shared" si="0"/>
        <v>9286</v>
      </c>
    </row>
    <row r="11" spans="1:9" x14ac:dyDescent="0.2">
      <c r="A11" s="31"/>
      <c r="B11" s="32"/>
      <c r="C11" s="32"/>
      <c r="D11" s="33"/>
      <c r="E11" s="8"/>
      <c r="F11" s="8"/>
      <c r="G11" s="8"/>
      <c r="H11" s="8"/>
      <c r="I11" s="8">
        <f t="shared" si="0"/>
        <v>0</v>
      </c>
    </row>
    <row r="12" spans="1:9" ht="25.5" customHeight="1" x14ac:dyDescent="0.2">
      <c r="A12" s="31" t="s">
        <v>18</v>
      </c>
      <c r="B12" s="32"/>
      <c r="C12" s="32"/>
      <c r="D12" s="33"/>
      <c r="E12" s="8"/>
      <c r="F12" s="8"/>
      <c r="G12" s="8"/>
      <c r="H12" s="8"/>
      <c r="I12" s="8">
        <f t="shared" si="0"/>
        <v>0</v>
      </c>
    </row>
    <row r="13" spans="1:9" x14ac:dyDescent="0.2">
      <c r="A13" s="31" t="s">
        <v>19</v>
      </c>
      <c r="B13" s="32"/>
      <c r="C13" s="32"/>
      <c r="D13" s="33"/>
      <c r="E13" s="8">
        <v>642200</v>
      </c>
      <c r="F13" s="8">
        <v>642200</v>
      </c>
      <c r="G13" s="8">
        <v>642200</v>
      </c>
      <c r="H13" s="8">
        <v>642200</v>
      </c>
      <c r="I13" s="8">
        <f t="shared" si="0"/>
        <v>2568800</v>
      </c>
    </row>
    <row r="14" spans="1:9" x14ac:dyDescent="0.2">
      <c r="A14" s="31" t="s">
        <v>20</v>
      </c>
      <c r="B14" s="32"/>
      <c r="C14" s="32"/>
      <c r="D14" s="33"/>
      <c r="E14" s="8">
        <v>1946805</v>
      </c>
      <c r="F14" s="8">
        <v>1946805</v>
      </c>
      <c r="G14" s="8">
        <v>1946805</v>
      </c>
      <c r="H14" s="8">
        <v>1946805</v>
      </c>
      <c r="I14" s="8">
        <f t="shared" si="0"/>
        <v>7787220</v>
      </c>
    </row>
    <row r="15" spans="1:9" ht="32.25" customHeight="1" x14ac:dyDescent="0.2">
      <c r="A15" s="11"/>
      <c r="B15" s="31" t="s">
        <v>21</v>
      </c>
      <c r="C15" s="32"/>
      <c r="D15" s="33"/>
      <c r="E15" s="8">
        <f>E13+E14</f>
        <v>2589005</v>
      </c>
      <c r="F15" s="8">
        <f t="shared" ref="F15:I15" si="1">F13+F14</f>
        <v>2589005</v>
      </c>
      <c r="G15" s="8">
        <f t="shared" si="1"/>
        <v>2589005</v>
      </c>
      <c r="H15" s="8">
        <f t="shared" si="1"/>
        <v>2589005</v>
      </c>
      <c r="I15" s="8">
        <f t="shared" si="1"/>
        <v>10356020</v>
      </c>
    </row>
    <row r="16" spans="1:9" x14ac:dyDescent="0.2">
      <c r="A16" s="37"/>
      <c r="B16" s="38"/>
      <c r="C16" s="38"/>
      <c r="D16" s="39"/>
      <c r="E16" s="8"/>
      <c r="F16" s="8"/>
      <c r="G16" s="8"/>
      <c r="H16" s="8"/>
      <c r="I16" s="8"/>
    </row>
    <row r="17" spans="1:14" ht="25.5" x14ac:dyDescent="0.2">
      <c r="A17" s="5" t="s">
        <v>12</v>
      </c>
      <c r="B17" s="5" t="s">
        <v>14</v>
      </c>
      <c r="C17" s="5" t="s">
        <v>13</v>
      </c>
      <c r="D17" s="5" t="s">
        <v>11</v>
      </c>
      <c r="E17" s="8"/>
      <c r="F17" s="8"/>
      <c r="G17" s="8"/>
      <c r="H17" s="8"/>
      <c r="I17" s="8"/>
    </row>
    <row r="18" spans="1:14" x14ac:dyDescent="0.2">
      <c r="A18" s="5"/>
      <c r="B18" s="5"/>
      <c r="C18" s="5"/>
      <c r="D18" s="5"/>
      <c r="E18" s="8"/>
      <c r="F18" s="8"/>
      <c r="G18" s="8"/>
      <c r="H18" s="8"/>
      <c r="I18" s="8"/>
    </row>
    <row r="19" spans="1:14" ht="13.5" x14ac:dyDescent="0.25">
      <c r="A19" s="6" t="s">
        <v>1</v>
      </c>
      <c r="B19" s="7"/>
      <c r="C19" s="7"/>
      <c r="D19" s="7"/>
      <c r="E19" s="9">
        <f>E8+E9+E10+E11+E12+E15</f>
        <v>2888987</v>
      </c>
      <c r="F19" s="9">
        <f t="shared" ref="F19:I19" si="2">F8+F9+F10+F11+F12+F15</f>
        <v>2596376</v>
      </c>
      <c r="G19" s="9">
        <f t="shared" si="2"/>
        <v>2596377</v>
      </c>
      <c r="H19" s="9">
        <f t="shared" si="2"/>
        <v>2596376</v>
      </c>
      <c r="I19" s="9">
        <f t="shared" si="2"/>
        <v>10678116</v>
      </c>
    </row>
    <row r="20" spans="1:14" x14ac:dyDescent="0.2">
      <c r="I20" s="10"/>
    </row>
    <row r="21" spans="1:14" x14ac:dyDescent="0.2">
      <c r="A21" s="17" t="s">
        <v>25</v>
      </c>
      <c r="D21" s="17" t="s">
        <v>46</v>
      </c>
      <c r="F21" s="17" t="s">
        <v>28</v>
      </c>
    </row>
    <row r="23" spans="1:14" ht="31.5" x14ac:dyDescent="0.2">
      <c r="A23" s="2" t="s">
        <v>2</v>
      </c>
      <c r="B23" s="2" t="s">
        <v>3</v>
      </c>
      <c r="C23" s="2" t="s">
        <v>4</v>
      </c>
      <c r="D23" s="2"/>
      <c r="E23" s="2" t="s">
        <v>6</v>
      </c>
      <c r="F23" s="2" t="s">
        <v>7</v>
      </c>
      <c r="G23" s="2" t="s">
        <v>8</v>
      </c>
      <c r="H23" s="2" t="s">
        <v>9</v>
      </c>
      <c r="I23" s="2" t="s">
        <v>10</v>
      </c>
      <c r="J23" s="22" t="s">
        <v>38</v>
      </c>
      <c r="K23" s="20"/>
      <c r="L23" s="20" t="s">
        <v>29</v>
      </c>
      <c r="M23" s="20" t="s">
        <v>30</v>
      </c>
    </row>
    <row r="24" spans="1:14" x14ac:dyDescent="0.2">
      <c r="A24" s="40" t="s">
        <v>15</v>
      </c>
      <c r="B24" s="41"/>
      <c r="C24" s="41"/>
      <c r="D24" s="42"/>
      <c r="E24" s="12">
        <v>5100</v>
      </c>
      <c r="F24" s="12">
        <v>5050</v>
      </c>
      <c r="G24" s="12">
        <f>5050-2000</f>
        <v>3050</v>
      </c>
      <c r="H24" s="12">
        <v>5000</v>
      </c>
      <c r="I24" s="12">
        <f>E24+F24+G24+H24</f>
        <v>18200</v>
      </c>
      <c r="J24" s="18">
        <f>6600+1500+2050+3050</f>
        <v>13200</v>
      </c>
      <c r="K24" s="10"/>
      <c r="L24">
        <v>10113</v>
      </c>
      <c r="M24" s="10">
        <f>J24-L24</f>
        <v>3087</v>
      </c>
    </row>
    <row r="25" spans="1:14" x14ac:dyDescent="0.2">
      <c r="A25" s="13"/>
      <c r="B25" s="13" t="s">
        <v>16</v>
      </c>
      <c r="C25" s="13"/>
      <c r="D25" s="13"/>
      <c r="E25" s="12">
        <v>292610</v>
      </c>
      <c r="F25" s="12"/>
      <c r="G25" s="12"/>
      <c r="H25" s="12"/>
      <c r="I25" s="12">
        <f t="shared" ref="I25:I32" si="3">E25+F25+G25+H25</f>
        <v>292610</v>
      </c>
      <c r="J25">
        <v>292610</v>
      </c>
      <c r="K25" s="10"/>
      <c r="L25">
        <v>88410</v>
      </c>
      <c r="M25" s="10">
        <f t="shared" ref="M25:M42" si="4">J25-L25</f>
        <v>204200</v>
      </c>
      <c r="N25">
        <v>4400</v>
      </c>
    </row>
    <row r="26" spans="1:14" x14ac:dyDescent="0.2">
      <c r="A26" s="25" t="s">
        <v>17</v>
      </c>
      <c r="B26" s="26"/>
      <c r="C26" s="26"/>
      <c r="D26" s="27"/>
      <c r="E26" s="12">
        <v>2322</v>
      </c>
      <c r="F26" s="12">
        <v>2321</v>
      </c>
      <c r="G26" s="12">
        <v>2322</v>
      </c>
      <c r="H26" s="12">
        <v>2321</v>
      </c>
      <c r="I26" s="12">
        <f t="shared" si="3"/>
        <v>9286</v>
      </c>
      <c r="J26" s="18">
        <v>2785.8</v>
      </c>
      <c r="K26" s="10"/>
      <c r="L26">
        <v>2785.8</v>
      </c>
      <c r="M26" s="10">
        <f t="shared" si="4"/>
        <v>0</v>
      </c>
      <c r="N26">
        <v>1115</v>
      </c>
    </row>
    <row r="27" spans="1:14" x14ac:dyDescent="0.2">
      <c r="A27" s="25" t="s">
        <v>26</v>
      </c>
      <c r="B27" s="26"/>
      <c r="C27" s="26"/>
      <c r="D27" s="27"/>
      <c r="E27" s="12"/>
      <c r="F27" s="12"/>
      <c r="G27" s="12"/>
      <c r="H27" s="12"/>
      <c r="I27" s="12">
        <f t="shared" si="3"/>
        <v>0</v>
      </c>
      <c r="J27" s="18"/>
      <c r="K27" s="10"/>
      <c r="L27" s="23">
        <v>0</v>
      </c>
      <c r="M27" s="10">
        <f t="shared" si="4"/>
        <v>0</v>
      </c>
    </row>
    <row r="28" spans="1:14" x14ac:dyDescent="0.2">
      <c r="A28" s="25" t="s">
        <v>31</v>
      </c>
      <c r="B28" s="26"/>
      <c r="C28" s="26"/>
      <c r="D28" s="27"/>
      <c r="E28" s="12"/>
      <c r="F28" s="12"/>
      <c r="G28" s="12"/>
      <c r="H28" s="12"/>
      <c r="I28" s="12">
        <f>H28</f>
        <v>0</v>
      </c>
      <c r="J28" s="19"/>
      <c r="K28" s="10"/>
      <c r="L28">
        <v>0</v>
      </c>
      <c r="M28" s="10">
        <f t="shared" si="4"/>
        <v>0</v>
      </c>
    </row>
    <row r="29" spans="1:14" x14ac:dyDescent="0.2">
      <c r="A29" s="25" t="s">
        <v>18</v>
      </c>
      <c r="B29" s="26"/>
      <c r="C29" s="26"/>
      <c r="D29" s="27"/>
      <c r="E29" s="12">
        <v>100000</v>
      </c>
      <c r="F29" s="12">
        <v>200000</v>
      </c>
      <c r="G29" s="12">
        <v>300000</v>
      </c>
      <c r="H29" s="12">
        <v>100000</v>
      </c>
      <c r="I29" s="12">
        <f t="shared" si="3"/>
        <v>700000</v>
      </c>
      <c r="J29" s="19">
        <v>500000</v>
      </c>
      <c r="K29" s="10"/>
      <c r="L29" s="19">
        <v>200000</v>
      </c>
      <c r="M29" s="10">
        <f t="shared" si="4"/>
        <v>300000</v>
      </c>
      <c r="N29">
        <v>700</v>
      </c>
    </row>
    <row r="30" spans="1:14" ht="18" customHeight="1" x14ac:dyDescent="0.2">
      <c r="A30" s="25" t="s">
        <v>22</v>
      </c>
      <c r="B30" s="26"/>
      <c r="C30" s="26"/>
      <c r="D30" s="27"/>
      <c r="E30" s="12"/>
      <c r="F30" s="12"/>
      <c r="G30" s="12"/>
      <c r="H30" s="12"/>
      <c r="I30" s="12">
        <f>F30</f>
        <v>0</v>
      </c>
      <c r="J30" s="19"/>
      <c r="K30" s="10"/>
      <c r="L30">
        <v>0</v>
      </c>
      <c r="M30" s="10">
        <f t="shared" si="4"/>
        <v>0</v>
      </c>
    </row>
    <row r="31" spans="1:14" x14ac:dyDescent="0.2">
      <c r="A31" s="25" t="s">
        <v>19</v>
      </c>
      <c r="B31" s="26"/>
      <c r="C31" s="26"/>
      <c r="D31" s="27"/>
      <c r="E31" s="12"/>
      <c r="F31" s="12"/>
      <c r="G31" s="12"/>
      <c r="H31" s="12"/>
      <c r="I31" s="12">
        <f t="shared" si="3"/>
        <v>0</v>
      </c>
      <c r="J31" s="19"/>
      <c r="K31" s="10"/>
      <c r="L31" s="19">
        <v>0</v>
      </c>
      <c r="M31" s="10">
        <f t="shared" si="4"/>
        <v>0</v>
      </c>
    </row>
    <row r="32" spans="1:14" x14ac:dyDescent="0.2">
      <c r="A32" s="25" t="s">
        <v>20</v>
      </c>
      <c r="B32" s="26"/>
      <c r="C32" s="26"/>
      <c r="D32" s="27"/>
      <c r="E32" s="12"/>
      <c r="F32" s="12"/>
      <c r="G32" s="12"/>
      <c r="H32" s="12"/>
      <c r="I32" s="12">
        <f t="shared" si="3"/>
        <v>0</v>
      </c>
      <c r="J32" s="19"/>
      <c r="K32" s="10"/>
      <c r="M32" s="10">
        <f t="shared" si="4"/>
        <v>0</v>
      </c>
    </row>
    <row r="33" spans="1:14" ht="18.75" customHeight="1" x14ac:dyDescent="0.2">
      <c r="A33" s="28" t="s">
        <v>27</v>
      </c>
      <c r="B33" s="29"/>
      <c r="C33" s="29"/>
      <c r="D33" s="30"/>
      <c r="E33" s="12">
        <f t="shared" ref="E33:J33" si="5">E31+E32</f>
        <v>0</v>
      </c>
      <c r="F33" s="12">
        <f t="shared" si="5"/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0">
        <f t="shared" si="5"/>
        <v>0</v>
      </c>
      <c r="K33" s="10"/>
      <c r="L33" s="19">
        <f>L31+L32</f>
        <v>0</v>
      </c>
      <c r="M33" s="10">
        <f t="shared" si="4"/>
        <v>0</v>
      </c>
    </row>
    <row r="34" spans="1:14" ht="13.5" customHeight="1" x14ac:dyDescent="0.2">
      <c r="A34" s="25"/>
      <c r="B34" s="26"/>
      <c r="C34" s="26"/>
      <c r="D34" s="27"/>
      <c r="E34" s="12"/>
      <c r="F34" s="12"/>
      <c r="G34" s="12"/>
      <c r="H34" s="12"/>
      <c r="I34" s="12">
        <f>G34</f>
        <v>0</v>
      </c>
      <c r="K34" s="10"/>
      <c r="L34" s="19"/>
      <c r="M34" s="10">
        <f t="shared" si="4"/>
        <v>0</v>
      </c>
    </row>
    <row r="35" spans="1:14" ht="27" customHeight="1" x14ac:dyDescent="0.2">
      <c r="A35" s="25" t="s">
        <v>24</v>
      </c>
      <c r="B35" s="26"/>
      <c r="C35" s="26"/>
      <c r="D35" s="27"/>
      <c r="E35" s="12"/>
      <c r="F35" s="12">
        <v>39383.480000000003</v>
      </c>
      <c r="G35" s="12"/>
      <c r="H35" s="12"/>
      <c r="I35" s="12">
        <f>F35</f>
        <v>39383.480000000003</v>
      </c>
      <c r="J35">
        <v>39383.480000000003</v>
      </c>
      <c r="K35" s="10"/>
      <c r="L35">
        <v>7489.07</v>
      </c>
      <c r="M35" s="10">
        <f t="shared" si="4"/>
        <v>31894.410000000003</v>
      </c>
    </row>
    <row r="36" spans="1:14" ht="15.75" customHeight="1" x14ac:dyDescent="0.2">
      <c r="A36" s="25" t="s">
        <v>44</v>
      </c>
      <c r="B36" s="26"/>
      <c r="C36" s="26"/>
      <c r="D36" s="27"/>
      <c r="E36" s="12"/>
      <c r="F36" s="12"/>
      <c r="G36" s="12">
        <v>290000</v>
      </c>
      <c r="H36" s="12"/>
      <c r="I36" s="12">
        <f>G36+H36</f>
        <v>290000</v>
      </c>
      <c r="K36" s="10"/>
      <c r="M36" s="10">
        <f t="shared" si="4"/>
        <v>0</v>
      </c>
    </row>
    <row r="37" spans="1:14" ht="15" customHeight="1" x14ac:dyDescent="0.2">
      <c r="A37" s="25" t="s">
        <v>43</v>
      </c>
      <c r="B37" s="26"/>
      <c r="C37" s="26"/>
      <c r="D37" s="27"/>
      <c r="E37" s="12"/>
      <c r="F37" s="12"/>
      <c r="G37" s="12">
        <v>565000</v>
      </c>
      <c r="H37" s="12"/>
      <c r="I37" s="12">
        <f>G37</f>
        <v>565000</v>
      </c>
      <c r="K37" s="10"/>
      <c r="M37" s="10">
        <f t="shared" si="4"/>
        <v>0</v>
      </c>
    </row>
    <row r="38" spans="1:14" ht="12.75" customHeight="1" x14ac:dyDescent="0.2">
      <c r="A38" s="25"/>
      <c r="B38" s="26"/>
      <c r="C38" s="26"/>
      <c r="D38" s="27"/>
      <c r="E38" s="12"/>
      <c r="F38" s="12"/>
      <c r="G38" s="12"/>
      <c r="H38" s="12"/>
      <c r="I38" s="12">
        <f>H38</f>
        <v>0</v>
      </c>
      <c r="J38">
        <v>0</v>
      </c>
      <c r="K38" s="10"/>
      <c r="M38" s="10">
        <f t="shared" si="4"/>
        <v>0</v>
      </c>
    </row>
    <row r="39" spans="1:14" ht="6.75" customHeight="1" x14ac:dyDescent="0.2">
      <c r="A39" s="25"/>
      <c r="B39" s="26"/>
      <c r="C39" s="26"/>
      <c r="D39" s="27"/>
      <c r="E39" s="12"/>
      <c r="F39" s="12"/>
      <c r="G39" s="12"/>
      <c r="H39" s="12"/>
      <c r="I39" s="12"/>
      <c r="K39" s="10"/>
      <c r="L39" s="19"/>
      <c r="M39" s="10">
        <f t="shared" si="4"/>
        <v>0</v>
      </c>
    </row>
    <row r="40" spans="1:14" ht="13.5" customHeight="1" x14ac:dyDescent="0.2">
      <c r="A40" s="25"/>
      <c r="B40" s="26"/>
      <c r="C40" s="26"/>
      <c r="D40" s="27"/>
      <c r="E40" s="12"/>
      <c r="F40" s="12"/>
      <c r="G40" s="12"/>
      <c r="H40" s="12"/>
      <c r="I40" s="12">
        <f t="shared" ref="I40" si="6">E40+F40+G40+H40</f>
        <v>0</v>
      </c>
      <c r="J40" s="18"/>
      <c r="K40" s="10"/>
      <c r="L40" s="10">
        <f>J40</f>
        <v>0</v>
      </c>
      <c r="M40" s="10">
        <f t="shared" si="4"/>
        <v>0</v>
      </c>
    </row>
    <row r="41" spans="1:14" ht="25.5" x14ac:dyDescent="0.2">
      <c r="A41" s="13" t="s">
        <v>12</v>
      </c>
      <c r="B41" s="13" t="s">
        <v>14</v>
      </c>
      <c r="C41" s="13" t="s">
        <v>13</v>
      </c>
      <c r="D41" s="13"/>
      <c r="E41" s="12"/>
      <c r="F41" s="12"/>
      <c r="G41" s="12"/>
      <c r="H41" s="12"/>
      <c r="I41" s="12"/>
      <c r="K41" s="10"/>
      <c r="M41" s="10">
        <f t="shared" si="4"/>
        <v>0</v>
      </c>
    </row>
    <row r="42" spans="1:14" x14ac:dyDescent="0.2">
      <c r="A42" s="13"/>
      <c r="B42" s="13"/>
      <c r="C42" s="13"/>
      <c r="D42" s="13"/>
      <c r="E42" s="12"/>
      <c r="F42" s="12"/>
      <c r="G42" s="12"/>
      <c r="H42" s="12"/>
      <c r="I42" s="12"/>
      <c r="K42" s="10">
        <f t="shared" ref="K42" si="7">I42-J42</f>
        <v>0</v>
      </c>
      <c r="M42" s="10">
        <f t="shared" si="4"/>
        <v>0</v>
      </c>
    </row>
    <row r="43" spans="1:14" x14ac:dyDescent="0.2">
      <c r="A43" s="14" t="s">
        <v>1</v>
      </c>
      <c r="B43" s="15"/>
      <c r="C43" s="15"/>
      <c r="D43" s="15"/>
      <c r="E43" s="16">
        <f>E24+E25+E26+E27+E29+E33+E40+E30+E35+E36+E34</f>
        <v>400032</v>
      </c>
      <c r="F43" s="16">
        <f>F24+F25+F26+F27+F29+F33+F40+F30+F35+F36+F34</f>
        <v>246754.48</v>
      </c>
      <c r="G43" s="16">
        <f>G24+G25+G26+G27+G29+G33+G40+G30+G35+G36+G34</f>
        <v>595372</v>
      </c>
      <c r="H43" s="16">
        <f>H24+H25+H26+H27+H29+H33+H40+H30+H35+H36+H34+H37+H38+H28+H39</f>
        <v>107321</v>
      </c>
      <c r="I43" s="16">
        <f>I24+I25+I26+I27+I29+I33+I40+I30+I35+I36+I34+I28+I37+I38+I39</f>
        <v>1914479.48</v>
      </c>
      <c r="J43" s="16">
        <f>J24+J25+J26+J27+J29+J33+J40+J30+J35+J36+J34+J28+J37+J38+J39</f>
        <v>847979.28</v>
      </c>
      <c r="K43" s="16">
        <f t="shared" ref="K43:N43" si="8">K24+K25+K26+K27+K29+K33+K40+K30+K35+K36+K34+K28+K37+K38+K39</f>
        <v>0</v>
      </c>
      <c r="L43" s="16">
        <f t="shared" si="8"/>
        <v>308797.87</v>
      </c>
      <c r="M43" s="16">
        <f>M24+M25+M26+M27+M29+M33+M40+M30+M35+M36+M34+M28+M37+M38+M39</f>
        <v>539181.41</v>
      </c>
      <c r="N43" s="16">
        <f t="shared" si="8"/>
        <v>6215</v>
      </c>
    </row>
    <row r="45" spans="1:14" x14ac:dyDescent="0.2">
      <c r="A45" s="21" t="s">
        <v>32</v>
      </c>
      <c r="B45" s="21"/>
      <c r="C45" s="21"/>
      <c r="D45" s="21"/>
      <c r="I45" s="10">
        <v>429800</v>
      </c>
      <c r="J45">
        <f>179065+35865+35820</f>
        <v>250750</v>
      </c>
      <c r="L45">
        <v>217540.52</v>
      </c>
      <c r="M45" s="10">
        <f>J45-L45</f>
        <v>33209.48000000001</v>
      </c>
    </row>
    <row r="46" spans="1:14" ht="12" customHeight="1" x14ac:dyDescent="0.2">
      <c r="A46" s="17"/>
      <c r="M46" s="10"/>
    </row>
    <row r="47" spans="1:14" hidden="1" x14ac:dyDescent="0.2">
      <c r="A47" s="17"/>
    </row>
    <row r="48" spans="1:14" x14ac:dyDescent="0.2">
      <c r="G48" t="s">
        <v>34</v>
      </c>
      <c r="I48" s="10">
        <f>I43+I45+I46+I47</f>
        <v>2344279.48</v>
      </c>
      <c r="J48" s="10">
        <f>J43+J45+J46+J47</f>
        <v>1098729.28</v>
      </c>
      <c r="K48" s="10"/>
      <c r="L48" s="10">
        <f t="shared" ref="L48:M48" si="9">L43+L45+L46+L47</f>
        <v>526338.39</v>
      </c>
      <c r="M48" s="10">
        <f t="shared" si="9"/>
        <v>572390.89</v>
      </c>
      <c r="N48" s="10"/>
    </row>
    <row r="49" spans="1:13" x14ac:dyDescent="0.2">
      <c r="L49" s="10"/>
    </row>
    <row r="50" spans="1:13" x14ac:dyDescent="0.2">
      <c r="C50" s="24" t="s">
        <v>41</v>
      </c>
      <c r="D50" s="24"/>
      <c r="E50" s="24"/>
      <c r="F50" s="24"/>
      <c r="G50" t="s">
        <v>33</v>
      </c>
      <c r="I50" s="10">
        <f>I48-I40-I34-I35</f>
        <v>2304896</v>
      </c>
      <c r="J50" s="10">
        <f t="shared" ref="J50:M50" si="10">J48-J40-J34-J35</f>
        <v>1059345.8</v>
      </c>
      <c r="K50" s="10"/>
      <c r="L50" s="10">
        <f t="shared" si="10"/>
        <v>518849.32</v>
      </c>
      <c r="M50" s="10">
        <f t="shared" si="10"/>
        <v>540496.48</v>
      </c>
    </row>
    <row r="52" spans="1:13" x14ac:dyDescent="0.2">
      <c r="G52" t="s">
        <v>42</v>
      </c>
      <c r="I52" s="10">
        <f>I34+I35</f>
        <v>39383.480000000003</v>
      </c>
      <c r="J52">
        <f>J34+J35</f>
        <v>39383.480000000003</v>
      </c>
      <c r="K52">
        <f t="shared" ref="K52" si="11">K34+K35</f>
        <v>0</v>
      </c>
      <c r="L52">
        <f>L35</f>
        <v>7489.07</v>
      </c>
      <c r="M52">
        <f>J52-L52</f>
        <v>31894.410000000003</v>
      </c>
    </row>
    <row r="53" spans="1:13" x14ac:dyDescent="0.2">
      <c r="A53" t="s">
        <v>40</v>
      </c>
      <c r="G53" s="17" t="s">
        <v>45</v>
      </c>
      <c r="I53" s="10">
        <f>I36+I37+I39</f>
        <v>855000</v>
      </c>
      <c r="J53" s="10">
        <f t="shared" ref="J53:L53" si="12">J36+J37+J38+J39</f>
        <v>0</v>
      </c>
      <c r="K53" s="10"/>
      <c r="L53" s="10">
        <f t="shared" si="12"/>
        <v>0</v>
      </c>
    </row>
    <row r="55" spans="1:13" x14ac:dyDescent="0.2">
      <c r="A55" s="34" t="s">
        <v>39</v>
      </c>
      <c r="B55" s="34"/>
      <c r="C55" s="34"/>
      <c r="D55" s="34"/>
      <c r="E55" s="34"/>
      <c r="F55" s="34"/>
      <c r="I55">
        <v>407400</v>
      </c>
      <c r="J55">
        <v>237650</v>
      </c>
      <c r="L55">
        <f>J55</f>
        <v>237650</v>
      </c>
    </row>
    <row r="56" spans="1:13" x14ac:dyDescent="0.2">
      <c r="G56" t="s">
        <v>35</v>
      </c>
      <c r="I56" s="10">
        <f>I55+I48</f>
        <v>2751679.48</v>
      </c>
      <c r="J56" s="10">
        <f>J55+J48</f>
        <v>1336379.28</v>
      </c>
      <c r="K56" s="10"/>
      <c r="L56" s="10">
        <f t="shared" ref="L56:M56" si="13">L55+L48</f>
        <v>763988.39</v>
      </c>
      <c r="M56" s="10">
        <f t="shared" si="13"/>
        <v>572390.89</v>
      </c>
    </row>
    <row r="60" spans="1:13" x14ac:dyDescent="0.2">
      <c r="G60" t="s">
        <v>36</v>
      </c>
      <c r="I60" s="10">
        <f>I56-I57-I58-I59-I52</f>
        <v>2712296</v>
      </c>
      <c r="J60" s="10">
        <f t="shared" ref="J60:M60" si="14">J56-J57-J58-J59-J52</f>
        <v>1296995.8</v>
      </c>
      <c r="K60" s="10">
        <f t="shared" si="14"/>
        <v>0</v>
      </c>
      <c r="L60" s="10">
        <f t="shared" si="14"/>
        <v>756499.32000000007</v>
      </c>
      <c r="M60" s="10">
        <f t="shared" si="14"/>
        <v>540496.48</v>
      </c>
    </row>
  </sheetData>
  <mergeCells count="29">
    <mergeCell ref="A55:F55"/>
    <mergeCell ref="A38:D38"/>
    <mergeCell ref="A4:E4"/>
    <mergeCell ref="A5:E5"/>
    <mergeCell ref="A16:D16"/>
    <mergeCell ref="A24:D24"/>
    <mergeCell ref="A8:D8"/>
    <mergeCell ref="A10:D10"/>
    <mergeCell ref="A11:D11"/>
    <mergeCell ref="A12:D12"/>
    <mergeCell ref="A13:D13"/>
    <mergeCell ref="A14:D14"/>
    <mergeCell ref="A40:D40"/>
    <mergeCell ref="B15:D15"/>
    <mergeCell ref="A26:D26"/>
    <mergeCell ref="A39:D39"/>
    <mergeCell ref="B9:D9"/>
    <mergeCell ref="A27:D27"/>
    <mergeCell ref="A29:D29"/>
    <mergeCell ref="A31:D31"/>
    <mergeCell ref="A30:D30"/>
    <mergeCell ref="C50:F50"/>
    <mergeCell ref="A37:D37"/>
    <mergeCell ref="A33:D33"/>
    <mergeCell ref="A28:D28"/>
    <mergeCell ref="A32:D32"/>
    <mergeCell ref="A35:D35"/>
    <mergeCell ref="A36:D36"/>
    <mergeCell ref="A34:D34"/>
  </mergeCells>
  <pageMargins left="0.70866141732283472" right="0.11811023622047245" top="0.35433070866141736" bottom="0.19685039370078741" header="0.11811023622047245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кр.доходы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lastModifiedBy>User</cp:lastModifiedBy>
  <cp:lastPrinted>2013-08-02T06:18:30Z</cp:lastPrinted>
  <dcterms:created xsi:type="dcterms:W3CDTF">2002-03-11T10:22:12Z</dcterms:created>
  <dcterms:modified xsi:type="dcterms:W3CDTF">2013-08-02T06:57:18Z</dcterms:modified>
</cp:coreProperties>
</file>