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205" windowWidth="15480" windowHeight="7440"/>
  </bookViews>
  <sheets>
    <sheet name="Лист1" sheetId="1" r:id="rId1"/>
  </sheets>
  <definedNames>
    <definedName name="_xlnm.Print_Titles" localSheetId="0">Лист1!$13:$14</definedName>
  </definedNames>
  <calcPr calcId="145621"/>
</workbook>
</file>

<file path=xl/calcChain.xml><?xml version="1.0" encoding="utf-8"?>
<calcChain xmlns="http://schemas.openxmlformats.org/spreadsheetml/2006/main">
  <c r="H165" i="1" l="1"/>
  <c r="G165" i="1"/>
  <c r="I28" i="1" l="1"/>
  <c r="H28" i="1"/>
  <c r="H144" i="1"/>
  <c r="I144" i="1"/>
  <c r="G144" i="1"/>
  <c r="I30" i="1"/>
  <c r="H30" i="1"/>
  <c r="I37" i="1"/>
  <c r="H37" i="1"/>
  <c r="G37" i="1"/>
  <c r="H71" i="1"/>
  <c r="G71" i="1"/>
  <c r="H22" i="1" l="1"/>
  <c r="H21" i="1" s="1"/>
  <c r="H20" i="1" s="1"/>
  <c r="H19" i="1" s="1"/>
  <c r="H18" i="1" s="1"/>
  <c r="H17" i="1" s="1"/>
  <c r="I22" i="1"/>
  <c r="I21" i="1" s="1"/>
  <c r="I20" i="1" s="1"/>
  <c r="I19" i="1" s="1"/>
  <c r="I18" i="1" s="1"/>
  <c r="I17" i="1" s="1"/>
  <c r="H27" i="1"/>
  <c r="I27" i="1"/>
  <c r="H29" i="1"/>
  <c r="I29" i="1"/>
  <c r="H31" i="1"/>
  <c r="I31" i="1"/>
  <c r="H33" i="1"/>
  <c r="I33" i="1"/>
  <c r="H36" i="1"/>
  <c r="H35" i="1" s="1"/>
  <c r="I36" i="1"/>
  <c r="I35" i="1" s="1"/>
  <c r="H40" i="1"/>
  <c r="H39" i="1" s="1"/>
  <c r="H38" i="1" s="1"/>
  <c r="I40" i="1"/>
  <c r="I39" i="1" s="1"/>
  <c r="I38" i="1" s="1"/>
  <c r="H41" i="1"/>
  <c r="I41" i="1"/>
  <c r="H48" i="1"/>
  <c r="H47" i="1" s="1"/>
  <c r="I48" i="1"/>
  <c r="I47" i="1" s="1"/>
  <c r="H51" i="1"/>
  <c r="H50" i="1" s="1"/>
  <c r="I51" i="1"/>
  <c r="I50" i="1" s="1"/>
  <c r="H54" i="1"/>
  <c r="H53" i="1" s="1"/>
  <c r="I54" i="1"/>
  <c r="I53" i="1" s="1"/>
  <c r="H58" i="1"/>
  <c r="H57" i="1" s="1"/>
  <c r="H56" i="1" s="1"/>
  <c r="I58" i="1"/>
  <c r="I57" i="1" s="1"/>
  <c r="I56" i="1" s="1"/>
  <c r="H60" i="1"/>
  <c r="H59" i="1" s="1"/>
  <c r="I60" i="1"/>
  <c r="I59" i="1" s="1"/>
  <c r="H63" i="1"/>
  <c r="H62" i="1" s="1"/>
  <c r="I63" i="1"/>
  <c r="I62" i="1" s="1"/>
  <c r="H70" i="1"/>
  <c r="I70" i="1"/>
  <c r="H72" i="1"/>
  <c r="I72" i="1"/>
  <c r="H79" i="1"/>
  <c r="H78" i="1" s="1"/>
  <c r="I79" i="1"/>
  <c r="I78" i="1" s="1"/>
  <c r="H82" i="1"/>
  <c r="H81" i="1" s="1"/>
  <c r="I82" i="1"/>
  <c r="I81" i="1" s="1"/>
  <c r="H87" i="1"/>
  <c r="H86" i="1" s="1"/>
  <c r="H85" i="1" s="1"/>
  <c r="I87" i="1"/>
  <c r="I86" i="1" s="1"/>
  <c r="I85" i="1" s="1"/>
  <c r="H93" i="1"/>
  <c r="H92" i="1" s="1"/>
  <c r="I93" i="1"/>
  <c r="I92" i="1" s="1"/>
  <c r="H96" i="1"/>
  <c r="H95" i="1" s="1"/>
  <c r="I96" i="1"/>
  <c r="I95" i="1" s="1"/>
  <c r="H99" i="1"/>
  <c r="H98" i="1" s="1"/>
  <c r="I99" i="1"/>
  <c r="I98" i="1" s="1"/>
  <c r="H106" i="1"/>
  <c r="H105" i="1" s="1"/>
  <c r="I106" i="1"/>
  <c r="I105" i="1" s="1"/>
  <c r="H112" i="1"/>
  <c r="H111" i="1" s="1"/>
  <c r="I112" i="1"/>
  <c r="I111" i="1" s="1"/>
  <c r="H118" i="1"/>
  <c r="H117" i="1" s="1"/>
  <c r="I118" i="1"/>
  <c r="I117" i="1" s="1"/>
  <c r="H121" i="1"/>
  <c r="H120" i="1" s="1"/>
  <c r="I121" i="1"/>
  <c r="I120" i="1" s="1"/>
  <c r="H126" i="1"/>
  <c r="H125" i="1" s="1"/>
  <c r="I126" i="1"/>
  <c r="I125" i="1" s="1"/>
  <c r="H129" i="1"/>
  <c r="H128" i="1" s="1"/>
  <c r="I129" i="1"/>
  <c r="I128" i="1" s="1"/>
  <c r="H136" i="1"/>
  <c r="H135" i="1" s="1"/>
  <c r="I136" i="1"/>
  <c r="I135" i="1" s="1"/>
  <c r="H141" i="1"/>
  <c r="H140" i="1" s="1"/>
  <c r="H139" i="1" s="1"/>
  <c r="H138" i="1" s="1"/>
  <c r="I141" i="1"/>
  <c r="I140" i="1" s="1"/>
  <c r="I139" i="1" s="1"/>
  <c r="I138" i="1" s="1"/>
  <c r="H148" i="1"/>
  <c r="H147" i="1" s="1"/>
  <c r="I148" i="1"/>
  <c r="I147" i="1" s="1"/>
  <c r="H155" i="1"/>
  <c r="H154" i="1" s="1"/>
  <c r="I155" i="1"/>
  <c r="I154" i="1" s="1"/>
  <c r="H161" i="1"/>
  <c r="H157" i="1" s="1"/>
  <c r="I161" i="1"/>
  <c r="I157" i="1" s="1"/>
  <c r="H162" i="1"/>
  <c r="I162" i="1"/>
  <c r="I69" i="1" l="1"/>
  <c r="I65" i="1" s="1"/>
  <c r="I26" i="1"/>
  <c r="I25" i="1" s="1"/>
  <c r="I24" i="1" s="1"/>
  <c r="I23" i="1" s="1"/>
  <c r="H69" i="1"/>
  <c r="H68" i="1" s="1"/>
  <c r="H67" i="1" s="1"/>
  <c r="H66" i="1" s="1"/>
  <c r="H26" i="1"/>
  <c r="H25" i="1" s="1"/>
  <c r="H24" i="1" s="1"/>
  <c r="H23" i="1" s="1"/>
  <c r="H75" i="1"/>
  <c r="I115" i="1"/>
  <c r="I116" i="1" s="1"/>
  <c r="I102" i="1"/>
  <c r="I104" i="1"/>
  <c r="I103" i="1" s="1"/>
  <c r="I91" i="1"/>
  <c r="I90" i="1" s="1"/>
  <c r="I89" i="1" s="1"/>
  <c r="I84" i="1" s="1"/>
  <c r="I75" i="1"/>
  <c r="I74" i="1" s="1"/>
  <c r="I68" i="1"/>
  <c r="I67" i="1" s="1"/>
  <c r="I66" i="1" s="1"/>
  <c r="I46" i="1"/>
  <c r="I45" i="1" s="1"/>
  <c r="I44" i="1" s="1"/>
  <c r="I151" i="1"/>
  <c r="I150" i="1" s="1"/>
  <c r="I153" i="1"/>
  <c r="I152" i="1" s="1"/>
  <c r="I132" i="1"/>
  <c r="I131" i="1" s="1"/>
  <c r="I134" i="1"/>
  <c r="I133" i="1" s="1"/>
  <c r="I114" i="1"/>
  <c r="I123" i="1"/>
  <c r="I124" i="1" s="1"/>
  <c r="I108" i="1"/>
  <c r="I101" i="1" s="1"/>
  <c r="I110" i="1"/>
  <c r="I109" i="1" s="1"/>
  <c r="H151" i="1"/>
  <c r="H150" i="1" s="1"/>
  <c r="H153" i="1"/>
  <c r="H152" i="1" s="1"/>
  <c r="H160" i="1"/>
  <c r="H159" i="1" s="1"/>
  <c r="H158" i="1"/>
  <c r="H91" i="1"/>
  <c r="H90" i="1" s="1"/>
  <c r="H89" i="1" s="1"/>
  <c r="H84" i="1" s="1"/>
  <c r="H76" i="1"/>
  <c r="H65" i="1"/>
  <c r="I160" i="1"/>
  <c r="I159" i="1" s="1"/>
  <c r="I158" i="1"/>
  <c r="H132" i="1"/>
  <c r="H131" i="1" s="1"/>
  <c r="H134" i="1"/>
  <c r="H133" i="1" s="1"/>
  <c r="H114" i="1"/>
  <c r="H123" i="1"/>
  <c r="H124" i="1" s="1"/>
  <c r="H115" i="1"/>
  <c r="H116" i="1" s="1"/>
  <c r="H108" i="1"/>
  <c r="H110" i="1"/>
  <c r="H109" i="1" s="1"/>
  <c r="H102" i="1"/>
  <c r="H104" i="1"/>
  <c r="H103" i="1" s="1"/>
  <c r="H46" i="1"/>
  <c r="H45" i="1" s="1"/>
  <c r="H44" i="1" s="1"/>
  <c r="G28" i="1"/>
  <c r="G22" i="1"/>
  <c r="H77" i="1" l="1"/>
  <c r="H74" i="1"/>
  <c r="I16" i="1"/>
  <c r="H143" i="1"/>
  <c r="H145" i="1"/>
  <c r="H146" i="1"/>
  <c r="H101" i="1"/>
  <c r="H16" i="1"/>
  <c r="I146" i="1"/>
  <c r="I143" i="1"/>
  <c r="I145" i="1"/>
  <c r="I76" i="1"/>
  <c r="I77" i="1"/>
  <c r="I165" i="1" l="1"/>
  <c r="I15" i="1" s="1"/>
  <c r="H15" i="1"/>
  <c r="G63" i="1"/>
  <c r="G62" i="1" s="1"/>
  <c r="G73" i="1"/>
  <c r="G96" i="1" l="1"/>
  <c r="G95" i="1" s="1"/>
  <c r="G106" i="1" l="1"/>
  <c r="G105" i="1" s="1"/>
  <c r="G104" i="1" s="1"/>
  <c r="G103" i="1" s="1"/>
  <c r="G102" i="1" l="1"/>
  <c r="G36" i="1"/>
  <c r="G58" i="1" l="1"/>
  <c r="G60" i="1" l="1"/>
  <c r="G59" i="1" s="1"/>
  <c r="G33" i="1" l="1"/>
  <c r="G121" i="1" l="1"/>
  <c r="G82" i="1" l="1"/>
  <c r="G79" i="1"/>
  <c r="G87" i="1" l="1"/>
  <c r="G86" i="1" s="1"/>
  <c r="G85" i="1" s="1"/>
  <c r="G155" i="1" l="1"/>
  <c r="G154" i="1" s="1"/>
  <c r="G151" i="1" l="1"/>
  <c r="G150" i="1" s="1"/>
  <c r="G153" i="1"/>
  <c r="G152" i="1" s="1"/>
  <c r="G141" i="1" l="1"/>
  <c r="G140" i="1" s="1"/>
  <c r="G139" i="1" l="1"/>
  <c r="G138" i="1" s="1"/>
  <c r="G148" i="1"/>
  <c r="G147" i="1" s="1"/>
  <c r="G31" i="1" l="1"/>
  <c r="G51" i="1" l="1"/>
  <c r="G99" i="1" l="1"/>
  <c r="G98" i="1" s="1"/>
  <c r="G29" i="1"/>
  <c r="G57" i="1"/>
  <c r="G56" i="1" s="1"/>
  <c r="G112" i="1"/>
  <c r="G111" i="1" s="1"/>
  <c r="G108" i="1" s="1"/>
  <c r="G118" i="1"/>
  <c r="G117" i="1" s="1"/>
  <c r="G162" i="1"/>
  <c r="G136" i="1"/>
  <c r="G135" i="1" s="1"/>
  <c r="G132" i="1" s="1"/>
  <c r="G120" i="1"/>
  <c r="G129" i="1"/>
  <c r="G128" i="1" s="1"/>
  <c r="G126" i="1"/>
  <c r="G125" i="1" s="1"/>
  <c r="G70" i="1"/>
  <c r="G54" i="1"/>
  <c r="G53" i="1" s="1"/>
  <c r="G48" i="1"/>
  <c r="G47" i="1" s="1"/>
  <c r="G21" i="1"/>
  <c r="G20" i="1" s="1"/>
  <c r="G19" i="1" s="1"/>
  <c r="G18" i="1" s="1"/>
  <c r="G72" i="1"/>
  <c r="G93" i="1"/>
  <c r="G92" i="1" s="1"/>
  <c r="G91" i="1" s="1"/>
  <c r="G27" i="1"/>
  <c r="G35" i="1"/>
  <c r="G50" i="1"/>
  <c r="G78" i="1"/>
  <c r="G81" i="1"/>
  <c r="G41" i="1"/>
  <c r="G40" i="1"/>
  <c r="G39" i="1" s="1"/>
  <c r="G38" i="1" s="1"/>
  <c r="G161" i="1"/>
  <c r="G46" i="1" l="1"/>
  <c r="G90" i="1"/>
  <c r="G114" i="1"/>
  <c r="G101" i="1" s="1"/>
  <c r="G143" i="1"/>
  <c r="G146" i="1"/>
  <c r="G115" i="1"/>
  <c r="G116" i="1" s="1"/>
  <c r="G123" i="1"/>
  <c r="G124" i="1" s="1"/>
  <c r="G17" i="1"/>
  <c r="G110" i="1"/>
  <c r="G109" i="1" s="1"/>
  <c r="G131" i="1"/>
  <c r="G134" i="1"/>
  <c r="G133" i="1" s="1"/>
  <c r="G158" i="1"/>
  <c r="G160" i="1"/>
  <c r="G159" i="1" s="1"/>
  <c r="G75" i="1"/>
  <c r="G74" i="1" s="1"/>
  <c r="G26" i="1"/>
  <c r="G25" i="1" s="1"/>
  <c r="G157" i="1"/>
  <c r="G69" i="1"/>
  <c r="G24" i="1" l="1"/>
  <c r="G45" i="1"/>
  <c r="G44" i="1" s="1"/>
  <c r="G145" i="1"/>
  <c r="G65" i="1"/>
  <c r="G68" i="1"/>
  <c r="G67" i="1" s="1"/>
  <c r="G66" i="1" s="1"/>
  <c r="G77" i="1"/>
  <c r="G76" i="1"/>
  <c r="G16" i="1" l="1"/>
  <c r="G23" i="1"/>
  <c r="G89" i="1"/>
  <c r="G84" i="1" s="1"/>
  <c r="G15" i="1" l="1"/>
</calcChain>
</file>

<file path=xl/sharedStrings.xml><?xml version="1.0" encoding="utf-8"?>
<sst xmlns="http://schemas.openxmlformats.org/spreadsheetml/2006/main" count="717" uniqueCount="267">
  <si>
    <t>Наименование главных распорядителей и наименование показателей бюджетной классификации</t>
  </si>
  <si>
    <t>2</t>
  </si>
  <si>
    <t>3</t>
  </si>
  <si>
    <t>4</t>
  </si>
  <si>
    <t>5</t>
  </si>
  <si>
    <t>6</t>
  </si>
  <si>
    <t>552</t>
  </si>
  <si>
    <t/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</si>
  <si>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</si>
  <si>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</si>
  <si>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</si>
  <si>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</si>
  <si>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</si>
  <si>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</si>
  <si>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Резервные фонды</t>
  </si>
  <si>
    <t>0111</t>
  </si>
  <si>
    <t>Другие общегосударственные вопросы</t>
  </si>
  <si>
    <t>0113</t>
  </si>
  <si>
    <t>Осуществление государственных полномочий по созданию и обеспечению деятельности административных комиссий</t>
  </si>
  <si>
    <t>0200</t>
  </si>
  <si>
    <t>Мобилизационная  и вневойсковая подготовка</t>
  </si>
  <si>
    <t>0203</t>
  </si>
  <si>
    <t>0300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</si>
  <si>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</si>
  <si>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</si>
  <si>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</si>
  <si>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</si>
  <si>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0500</t>
  </si>
  <si>
    <t>Коммунальное хозяйство</t>
  </si>
  <si>
    <t>0502</t>
  </si>
  <si>
    <t>Благоустройство</t>
  </si>
  <si>
    <t>0503</t>
  </si>
  <si>
    <t>Содержание уличного освещения</t>
  </si>
  <si>
    <t>0800</t>
  </si>
  <si>
    <t>Культура</t>
  </si>
  <si>
    <t>0801</t>
  </si>
  <si>
    <t>0900</t>
  </si>
  <si>
    <t>Другие вопросы в области здравоохранения</t>
  </si>
  <si>
    <t>0909</t>
  </si>
  <si>
    <t>1100</t>
  </si>
  <si>
    <t>1105</t>
  </si>
  <si>
    <t>0409</t>
  </si>
  <si>
    <t>Дорожное хозяйство (дорожные фонды)</t>
  </si>
  <si>
    <t>КВСР</t>
  </si>
  <si>
    <t>870</t>
  </si>
  <si>
    <t>Реализация государственных функций, связанных с общегосударственным управлением (прочие расходы)</t>
  </si>
  <si>
    <t>Уличное освещение поселений</t>
  </si>
  <si>
    <t>Всего</t>
  </si>
  <si>
    <t>Содержание автомобильных дорог общего пользования местного значения за счет дорожного фонда</t>
  </si>
  <si>
    <t>1</t>
  </si>
  <si>
    <t>Резервные средства</t>
  </si>
  <si>
    <t>540</t>
  </si>
  <si>
    <t>Иные межбюджетные трансферты</t>
  </si>
  <si>
    <t>Содержание автомобильных дорог за счет местного бюджета</t>
  </si>
  <si>
    <t xml:space="preserve"> Реализация государственных функций, связанных с общегосударственным управлением (членские взносы) </t>
  </si>
  <si>
    <t>(тыс.рублей)</t>
  </si>
  <si>
    <t>№ строки</t>
  </si>
  <si>
    <t>Администрация поселка  Большая Ирба</t>
  </si>
  <si>
    <t>100</t>
  </si>
  <si>
    <t>120</t>
  </si>
  <si>
    <t>Расходы на выплаты персоналу государственных (муниципальных) органов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</si>
  <si>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</si>
  <si>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</si>
  <si>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</si>
  <si>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</si>
  <si>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</si>
  <si>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</si>
  <si>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</si>
  <si>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 налогов, сборов и иных платежей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</si>
  <si>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</si>
  <si>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</si>
  <si>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</si>
  <si>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ФИЗИЧЕСКАЯ КУЛЬТУРА И СПОРТ</t>
  </si>
  <si>
    <t>ЗДРАВООХРАНЕНИЕ</t>
  </si>
  <si>
    <t>КУЛЬТУРА, КИНЕМАТОГРАФИЯ</t>
  </si>
  <si>
    <t>ЖИЛИЩНО-КОММУНАЛЬНОЕ ХОЗЯЙСТВО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</si>
  <si>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</si>
  <si>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</si>
  <si>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</si>
  <si>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0220080810</t>
  </si>
  <si>
    <t>0210080640</t>
  </si>
  <si>
    <t>0110081160</t>
  </si>
  <si>
    <t>0110081150</t>
  </si>
  <si>
    <t>0130081130</t>
  </si>
  <si>
    <t>0130081030</t>
  </si>
  <si>
    <t>0110080250</t>
  </si>
  <si>
    <t>011080250</t>
  </si>
  <si>
    <t>0160082030</t>
  </si>
  <si>
    <t>0160081020</t>
  </si>
  <si>
    <t>0150082060</t>
  </si>
  <si>
    <t>0150082050</t>
  </si>
  <si>
    <t>9020051180</t>
  </si>
  <si>
    <t>9010080230</t>
  </si>
  <si>
    <t>9010080220</t>
  </si>
  <si>
    <t>9010075140</t>
  </si>
  <si>
    <t>9010080110</t>
  </si>
  <si>
    <t>9010080210</t>
  </si>
  <si>
    <t>9010080240</t>
  </si>
  <si>
    <t>9010080250</t>
  </si>
  <si>
    <t>9010080860</t>
  </si>
  <si>
    <t>Мероприятия в области физической культуры  и спорта</t>
  </si>
  <si>
    <t>Мероприятия антикоррупционного направления</t>
  </si>
  <si>
    <t xml:space="preserve">Прочие мероприятия по благоустройству </t>
  </si>
  <si>
    <t xml:space="preserve">Организация и содержание мест захоронения </t>
  </si>
  <si>
    <t xml:space="preserve">Резервный фонд </t>
  </si>
  <si>
    <t xml:space="preserve">Мероприятия в области коммунального хозяйства  </t>
  </si>
  <si>
    <t xml:space="preserve">Культурно-массовые мероприятия </t>
  </si>
  <si>
    <t>Другие вопросы в области  физической культуры  и спорта</t>
  </si>
  <si>
    <t xml:space="preserve">Профилактика терроризма и экстремизма  </t>
  </si>
  <si>
    <t>830</t>
  </si>
  <si>
    <t>Исполнение судебных актов</t>
  </si>
  <si>
    <t>0110085550</t>
  </si>
  <si>
    <t>9080080620</t>
  </si>
  <si>
    <t>Осуществление полномочий Поселения  по вопросам организации досуга и обеспечения жителей Поселения услугами организаций культуры</t>
  </si>
  <si>
    <t>1000</t>
  </si>
  <si>
    <t>1001</t>
  </si>
  <si>
    <t>310</t>
  </si>
  <si>
    <t>300</t>
  </si>
  <si>
    <t>9100081110</t>
  </si>
  <si>
    <t>СОЦИАЛЬНАЯ ПОЛИТИКА</t>
  </si>
  <si>
    <t>Социальное обеспечение и иные выплаты населению</t>
  </si>
  <si>
    <t>Публичные нормативные социальные выплаты гражданам</t>
  </si>
  <si>
    <t>0406</t>
  </si>
  <si>
    <t>Водное хозяйство</t>
  </si>
  <si>
    <t>Мероприятия по содержанию объектов</t>
  </si>
  <si>
    <t>0110083010</t>
  </si>
  <si>
    <t>Пенсионное обеспечение</t>
  </si>
  <si>
    <t>7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</si>
  <si>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</si>
  <si>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</si>
  <si>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</si>
  <si>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</si>
  <si>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</si>
  <si>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</si>
  <si>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</si>
  <si>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</si>
  <si>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</si>
  <si>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31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</si>
  <si>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</si>
  <si>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</si>
  <si>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</si>
  <si>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</si>
  <si>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</si>
  <si>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</si>
  <si>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</si>
  <si>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</si>
  <si>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</si>
  <si>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</si>
  <si>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</si>
  <si>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</si>
  <si>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</si>
  <si>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</si>
  <si>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</si>
  <si>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</si>
  <si>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68</t>
  </si>
  <si>
    <t>69</t>
  </si>
  <si>
    <t>70</t>
  </si>
  <si>
    <t>71</t>
  </si>
  <si>
    <t>75</t>
  </si>
  <si>
    <t>76</t>
  </si>
  <si>
    <t>77</t>
  </si>
  <si>
    <t>78</t>
  </si>
  <si>
    <t>79</t>
  </si>
  <si>
    <t>95</t>
  </si>
  <si>
    <t>Пенсионное обеспечение депутатов,членов выборных органов местного самоуправления, выборных должностных лиц местного самоуправления и муниципальных служащих в части установления, начисления и выплаты пенсии за выслугу лет</t>
  </si>
  <si>
    <t>9010000000</t>
  </si>
  <si>
    <t>Расходы непрограммного направления</t>
  </si>
  <si>
    <t>Непрограммные расходы в сфере общегосударственных расходов</t>
  </si>
  <si>
    <t>9020000000</t>
  </si>
  <si>
    <t>9100000000</t>
  </si>
  <si>
    <t>Непрограммные расходы в сфере национальной обороны</t>
  </si>
  <si>
    <t>Непрограммные расходы в сфере пенсионного обеспечения</t>
  </si>
  <si>
    <t xml:space="preserve">Осуществление  первичного воинского учёта на территориях, где отсутствуют военные комиссариаты  </t>
  </si>
  <si>
    <t>9080000000</t>
  </si>
  <si>
    <t>Непрограммные расходы в сфере культуры</t>
  </si>
  <si>
    <t>Муниципальная программа "Обеспечение жизнедеятельности, улучшения качества жизни населения муниципального образования поселок Большая Ирба"</t>
  </si>
  <si>
    <t>Подпрограмма "Организация благоустройства  на территории поселка "</t>
  </si>
  <si>
    <t>Подпрограмма "Энергосбережение и повышение энергетической эффективности на территории муниципального образования посёлок Большая Ирба"</t>
  </si>
  <si>
    <t>Подпрограмма "Профилактика терроризма и экстремизма и коррупции в муниципальном образовании поселок Большая Ирба"</t>
  </si>
  <si>
    <t>Подпрограмма "Содержание автомобильных дорог в муниципальном образовании поселок Большая Ирба"</t>
  </si>
  <si>
    <t>Муниципальная программа "Обеспечение жизнедеятельности социальной сферы муниципального образования "</t>
  </si>
  <si>
    <t>Подпрограмма "Развитие культуры Муниципального образования поселок Большая Ирба"</t>
  </si>
  <si>
    <t>Подпрограмма "Формирование здорового образа жизни через развитие массовой физической культуры и спорта"</t>
  </si>
  <si>
    <t>0220000000</t>
  </si>
  <si>
    <t>0210000000</t>
  </si>
  <si>
    <t>0160000000</t>
  </si>
  <si>
    <t>0150000000</t>
  </si>
  <si>
    <t>0100000000</t>
  </si>
  <si>
    <t>0110000000</t>
  </si>
  <si>
    <t>0200000000</t>
  </si>
  <si>
    <t>Организация и проведение дератизации за счет средств местного бюджета</t>
  </si>
  <si>
    <t>29</t>
  </si>
  <si>
    <t>30</t>
  </si>
  <si>
    <t>Целевая статья</t>
  </si>
  <si>
    <t>Вид расходов</t>
  </si>
  <si>
    <t>Раздел-подраздел</t>
  </si>
  <si>
    <t>Закупка товаров, работ и услуг для обеспечения государственных (муниципальных) нужд</t>
  </si>
  <si>
    <t>Центральный аппарат</t>
  </si>
  <si>
    <t>Центральный аппарат  (финансирование по новой системе оплаты труда)</t>
  </si>
  <si>
    <t>80</t>
  </si>
  <si>
    <t>81</t>
  </si>
  <si>
    <t>82</t>
  </si>
  <si>
    <t>83</t>
  </si>
  <si>
    <t>84</t>
  </si>
  <si>
    <t>Реализация государственных функций, связанных с общегосударственным управлением (софинансирование программ, грантов, прочие услуги)</t>
  </si>
  <si>
    <t>0130000000</t>
  </si>
  <si>
    <t>72</t>
  </si>
  <si>
    <t>73</t>
  </si>
  <si>
    <t>74</t>
  </si>
  <si>
    <r>
      <t>Реализац</t>
    </r>
    <r>
      <rPr>
        <sz val="12"/>
        <color theme="1"/>
        <rFont val="Times New Roman"/>
        <family val="1"/>
        <charset val="204"/>
      </rPr>
      <t xml:space="preserve">ия государственных функций, связанных с общегосударственным управлением </t>
    </r>
    <r>
      <rPr>
        <sz val="12"/>
        <color indexed="8"/>
        <rFont val="Times New Roman"/>
        <family val="1"/>
        <charset val="204"/>
      </rPr>
      <t>(софинансирование программ, грантов, прочие услуги)</t>
    </r>
  </si>
  <si>
    <t>8</t>
  </si>
  <si>
    <t>9</t>
  </si>
  <si>
    <t>10</t>
  </si>
  <si>
    <t>14</t>
  </si>
  <si>
    <t>15</t>
  </si>
  <si>
    <t>16</t>
  </si>
  <si>
    <t>17</t>
  </si>
  <si>
    <t>18</t>
  </si>
  <si>
    <t>19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</si>
  <si>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</si>
  <si>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</si>
  <si>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</si>
  <si>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</si>
  <si>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</si>
  <si>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</si>
  <si>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</si>
  <si>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</si>
  <si>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</si>
  <si>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63</t>
  </si>
  <si>
    <t>64</t>
  </si>
  <si>
    <t>65</t>
  </si>
  <si>
    <t>66</t>
  </si>
  <si>
    <t>67</t>
  </si>
  <si>
    <t>96</t>
  </si>
  <si>
    <t>97</t>
  </si>
  <si>
    <t>98</t>
  </si>
  <si>
    <t>Жилищнное хозяйство</t>
  </si>
  <si>
    <t>0501</t>
  </si>
  <si>
    <t xml:space="preserve">Мероприятия в области жилищного хозяйства  </t>
  </si>
  <si>
    <t>0110085030</t>
  </si>
  <si>
    <t>0160081021</t>
  </si>
  <si>
    <t>Содержание автомобильных дорог за счет  муниципального дорожного фонда поселения</t>
  </si>
  <si>
    <t>Приложение №  5</t>
  </si>
  <si>
    <t>Сумма на 2023 год</t>
  </si>
  <si>
    <t>Осуществление полномочий контрольно-счетных органов поселений по внешнему муниципальному финансовому контроля</t>
  </si>
  <si>
    <t>9010083070</t>
  </si>
  <si>
    <t>Сумма на 2024 год</t>
  </si>
  <si>
    <t>Сумма на 2025 год</t>
  </si>
  <si>
    <t>ВЕДОМСТВЕННАЯ СТРУКТУРА  РАСХОДОВ МЕСТНОГО БЮДЖЕТА НА 2023 ГОД И ПЛАНОВЫЙ ПЕРИОД 2024- 2025 ГОДОВ</t>
  </si>
  <si>
    <t xml:space="preserve">поселкового Совета депутатов </t>
  </si>
  <si>
    <t xml:space="preserve">"Об утверждении бюджета муниципального </t>
  </si>
  <si>
    <t xml:space="preserve">образования поселок Большая Ирба </t>
  </si>
  <si>
    <t xml:space="preserve"> на 2023 год и плановый период 2024-2025 годов"
</t>
  </si>
  <si>
    <t>57</t>
  </si>
  <si>
    <t>58</t>
  </si>
  <si>
    <t>59</t>
  </si>
  <si>
    <t>60</t>
  </si>
  <si>
    <t>61</t>
  </si>
  <si>
    <t>62</t>
  </si>
  <si>
    <t>85</t>
  </si>
  <si>
    <t>86</t>
  </si>
  <si>
    <t>87</t>
  </si>
  <si>
    <t>88</t>
  </si>
  <si>
    <t>89</t>
  </si>
  <si>
    <t xml:space="preserve">Условно утвержденные расходы </t>
  </si>
  <si>
    <t xml:space="preserve">к  решению Большеирбинского </t>
  </si>
  <si>
    <t>от 27.12.2022 № 19-100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</si>
</sst>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#,##0.0"/>
    <numFmt numFmtId="165" formatCode="0.00000"/>
    <numFmt numFmtId="166" formatCode="#,##0.00000"/>
    <numFmt numFmtId="167" formatCode="0.000000"/>
    <numFmt numFmtId="168" formatCode="#,##0.00000&quot;р.&quot;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indexed="0"/>
      <name val="Arial"/>
      <family val="2"/>
      <charset val="204"/>
    </font>
    <font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43" fontId="5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1" applyFont="1" applyFill="1"/>
    <xf numFmtId="164" fontId="2" fillId="0" borderId="0" xfId="1" applyNumberFormat="1" applyFont="1" applyFill="1" applyAlignment="1">
      <alignment horizontal="right" vertical="center" wrapText="1"/>
    </xf>
    <xf numFmtId="0" fontId="0" fillId="0" borderId="0" xfId="0" applyBorder="1"/>
    <xf numFmtId="0" fontId="7" fillId="0" borderId="0" xfId="1" applyFont="1" applyAlignment="1">
      <alignment horizontal="right"/>
    </xf>
    <xf numFmtId="49" fontId="4" fillId="0" borderId="1" xfId="0" applyNumberFormat="1" applyFont="1" applyBorder="1" applyAlignment="1">
      <alignment horizontal="center" vertical="top"/>
    </xf>
    <xf numFmtId="165" fontId="0" fillId="0" borderId="0" xfId="0" applyNumberFormat="1"/>
    <xf numFmtId="49" fontId="4" fillId="2" borderId="1" xfId="0" applyNumberFormat="1" applyFont="1" applyFill="1" applyBorder="1" applyAlignment="1">
      <alignment horizontal="center" vertical="top"/>
    </xf>
    <xf numFmtId="4" fontId="0" fillId="0" borderId="1" xfId="0" applyNumberFormat="1" applyBorder="1"/>
    <xf numFmtId="4" fontId="2" fillId="0" borderId="1" xfId="1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top"/>
    </xf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horizontal="center" vertical="top"/>
    </xf>
    <xf numFmtId="4" fontId="8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vertical="top" wrapText="1"/>
    </xf>
    <xf numFmtId="4" fontId="4" fillId="2" borderId="1" xfId="0" applyNumberFormat="1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vertical="top" wrapText="1"/>
    </xf>
    <xf numFmtId="4" fontId="9" fillId="0" borderId="1" xfId="0" applyNumberFormat="1" applyFont="1" applyBorder="1"/>
    <xf numFmtId="49" fontId="0" fillId="0" borderId="1" xfId="0" applyNumberFormat="1" applyBorder="1"/>
    <xf numFmtId="0" fontId="7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" fontId="0" fillId="0" borderId="0" xfId="0" applyNumberFormat="1"/>
    <xf numFmtId="4" fontId="9" fillId="0" borderId="1" xfId="0" applyNumberFormat="1" applyFont="1" applyBorder="1" applyAlignment="1">
      <alignment vertical="top" wrapText="1"/>
    </xf>
    <xf numFmtId="43" fontId="4" fillId="0" borderId="1" xfId="2" applyFont="1" applyBorder="1" applyAlignment="1">
      <alignment wrapText="1"/>
    </xf>
    <xf numFmtId="49" fontId="4" fillId="0" borderId="4" xfId="2" applyNumberFormat="1" applyFont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" fontId="4" fillId="0" borderId="1" xfId="2" applyNumberFormat="1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66" fontId="0" fillId="0" borderId="0" xfId="0" applyNumberFormat="1"/>
    <xf numFmtId="49" fontId="4" fillId="2" borderId="0" xfId="0" applyNumberFormat="1" applyFont="1" applyFill="1" applyBorder="1" applyAlignment="1">
      <alignment horizontal="center" vertical="top"/>
    </xf>
    <xf numFmtId="167" fontId="3" fillId="0" borderId="0" xfId="0" applyNumberFormat="1" applyFont="1" applyFill="1" applyBorder="1" applyAlignment="1">
      <alignment vertical="top"/>
    </xf>
    <xf numFmtId="167" fontId="0" fillId="0" borderId="0" xfId="0" applyNumberFormat="1"/>
    <xf numFmtId="2" fontId="4" fillId="0" borderId="1" xfId="2" applyNumberFormat="1" applyFont="1" applyBorder="1" applyAlignment="1">
      <alignment horizontal="right" vertical="top"/>
    </xf>
    <xf numFmtId="2" fontId="4" fillId="2" borderId="1" xfId="2" applyNumberFormat="1" applyFont="1" applyFill="1" applyBorder="1" applyAlignment="1">
      <alignment horizontal="right" vertical="top"/>
    </xf>
    <xf numFmtId="2" fontId="4" fillId="3" borderId="1" xfId="2" applyNumberFormat="1" applyFont="1" applyFill="1" applyBorder="1" applyAlignment="1">
      <alignment horizontal="right" vertical="top"/>
    </xf>
    <xf numFmtId="168" fontId="0" fillId="0" borderId="0" xfId="0" applyNumberFormat="1"/>
    <xf numFmtId="0" fontId="10" fillId="0" borderId="0" xfId="1" applyFont="1" applyFill="1" applyAlignment="1">
      <alignment horizontal="right"/>
    </xf>
    <xf numFmtId="0" fontId="2" fillId="0" borderId="0" xfId="1" applyFont="1" applyFill="1" applyAlignment="1"/>
    <xf numFmtId="0" fontId="10" fillId="0" borderId="0" xfId="0" applyFont="1"/>
    <xf numFmtId="0" fontId="12" fillId="0" borderId="0" xfId="3" applyFont="1" applyAlignment="1" applyProtection="1">
      <alignment vertical="top" wrapText="1"/>
      <protection locked="0"/>
    </xf>
    <xf numFmtId="0" fontId="9" fillId="0" borderId="7" xfId="0" applyFont="1" applyFill="1" applyBorder="1" applyAlignment="1">
      <alignment horizontal="center" vertical="center"/>
    </xf>
    <xf numFmtId="4" fontId="4" fillId="0" borderId="1" xfId="2" applyNumberFormat="1" applyFont="1" applyBorder="1" applyAlignment="1">
      <alignment horizontal="right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 vertical="top" wrapText="1"/>
    </xf>
    <xf numFmtId="4" fontId="4" fillId="0" borderId="1" xfId="0" applyNumberFormat="1" applyFont="1" applyBorder="1" applyAlignment="1">
      <alignment horizontal="left"/>
    </xf>
    <xf numFmtId="0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left" vertical="top" wrapText="1"/>
    </xf>
    <xf numFmtId="4" fontId="4" fillId="0" borderId="6" xfId="0" applyNumberFormat="1" applyFont="1" applyBorder="1" applyAlignment="1">
      <alignment horizontal="left" vertical="top" wrapText="1"/>
    </xf>
    <xf numFmtId="4" fontId="4" fillId="0" borderId="4" xfId="0" applyNumberFormat="1" applyFont="1" applyBorder="1" applyAlignment="1">
      <alignment horizontal="left" vertical="top" wrapText="1"/>
    </xf>
    <xf numFmtId="164" fontId="2" fillId="0" borderId="2" xfId="1" applyNumberFormat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</cellXfs>
  <cellStyles count="4">
    <cellStyle name="Обычный" xfId="0" builtinId="0"/>
    <cellStyle name="Обычный 2" xfId="1"/>
    <cellStyle name="Обычный_Лист1" xfId="3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2"/>
  <sheetViews>
    <sheetView tabSelected="1" workbookViewId="0">
      <selection activeCell="D12" sqref="D12:D13"/>
    </sheetView>
  </sheetViews>
  <sheetFormatPr defaultRowHeight="15" x14ac:dyDescent="0.25"/>
  <cols>
    <col min="1" max="1" width="14" bestFit="1" customWidth="1"/>
    <col min="2" max="2" width="47.7109375" customWidth="1"/>
    <col min="3" max="3" width="10.140625" customWidth="1"/>
    <col min="4" max="4" width="10.7109375" customWidth="1"/>
    <col min="5" max="5" width="13" customWidth="1"/>
    <col min="6" max="6" width="9.7109375" customWidth="1"/>
    <col min="7" max="7" width="13.85546875" customWidth="1"/>
    <col min="8" max="8" width="13.5703125" customWidth="1"/>
    <col min="9" max="9" width="12.85546875" customWidth="1"/>
  </cols>
  <sheetData>
    <row r="1" spans="1:9" ht="18.75" x14ac:dyDescent="0.3">
      <c r="I1" s="43" t="s">
        <v>242</v>
      </c>
    </row>
    <row r="2" spans="1:9" ht="18.75" customHeight="1" x14ac:dyDescent="0.3">
      <c r="H2" s="45"/>
      <c r="I2" s="43" t="s">
        <v>265</v>
      </c>
    </row>
    <row r="3" spans="1:9" ht="18.75" customHeight="1" x14ac:dyDescent="0.3">
      <c r="H3" s="45"/>
      <c r="I3" s="43" t="s">
        <v>249</v>
      </c>
    </row>
    <row r="4" spans="1:9" ht="18.75" x14ac:dyDescent="0.3">
      <c r="H4" s="45"/>
      <c r="I4" s="43" t="s">
        <v>266</v>
      </c>
    </row>
    <row r="5" spans="1:9" ht="18.75" x14ac:dyDescent="0.3">
      <c r="I5" s="43" t="s">
        <v>250</v>
      </c>
    </row>
    <row r="6" spans="1:9" ht="18.75" customHeight="1" x14ac:dyDescent="0.3">
      <c r="F6" s="46"/>
      <c r="G6" s="49" t="s">
        <v>251</v>
      </c>
      <c r="H6" s="49"/>
      <c r="I6" s="49"/>
    </row>
    <row r="7" spans="1:9" ht="22.5" customHeight="1" x14ac:dyDescent="0.25">
      <c r="B7" s="1"/>
      <c r="C7" s="1"/>
      <c r="D7" s="1"/>
      <c r="E7" s="50" t="s">
        <v>252</v>
      </c>
      <c r="F7" s="50"/>
      <c r="G7" s="50"/>
      <c r="H7" s="50"/>
      <c r="I7" s="50"/>
    </row>
    <row r="8" spans="1:9" ht="14.1" customHeight="1" x14ac:dyDescent="0.25">
      <c r="B8" s="1"/>
      <c r="C8" s="1"/>
      <c r="D8" s="1"/>
      <c r="E8" s="1"/>
      <c r="F8" s="1"/>
      <c r="G8" s="2"/>
    </row>
    <row r="9" spans="1:9" ht="15.95" customHeight="1" x14ac:dyDescent="0.25">
      <c r="B9" s="44" t="s">
        <v>248</v>
      </c>
      <c r="C9" s="44"/>
      <c r="D9" s="44"/>
      <c r="E9" s="44"/>
      <c r="F9" s="44"/>
      <c r="G9" s="44"/>
    </row>
    <row r="10" spans="1:9" ht="15.95" customHeight="1" x14ac:dyDescent="0.25">
      <c r="B10" s="63"/>
      <c r="C10" s="63"/>
      <c r="D10" s="63"/>
      <c r="E10" s="63"/>
      <c r="F10" s="63"/>
      <c r="G10" s="63"/>
    </row>
    <row r="11" spans="1:9" ht="18" customHeight="1" x14ac:dyDescent="0.25">
      <c r="B11" s="1"/>
      <c r="C11" s="1"/>
      <c r="D11" s="1"/>
      <c r="E11" s="1"/>
      <c r="F11" s="1"/>
      <c r="I11" s="4" t="s">
        <v>55</v>
      </c>
    </row>
    <row r="12" spans="1:9" ht="18" customHeight="1" x14ac:dyDescent="0.25">
      <c r="A12" s="54" t="s">
        <v>56</v>
      </c>
      <c r="B12" s="61" t="s">
        <v>0</v>
      </c>
      <c r="C12" s="52" t="s">
        <v>43</v>
      </c>
      <c r="D12" s="53" t="s">
        <v>195</v>
      </c>
      <c r="E12" s="53" t="s">
        <v>193</v>
      </c>
      <c r="F12" s="53" t="s">
        <v>194</v>
      </c>
      <c r="G12" s="59" t="s">
        <v>243</v>
      </c>
      <c r="H12" s="59" t="s">
        <v>246</v>
      </c>
      <c r="I12" s="59" t="s">
        <v>247</v>
      </c>
    </row>
    <row r="13" spans="1:9" ht="81.95" customHeight="1" x14ac:dyDescent="0.25">
      <c r="A13" s="55"/>
      <c r="B13" s="62"/>
      <c r="C13" s="52"/>
      <c r="D13" s="53"/>
      <c r="E13" s="53"/>
      <c r="F13" s="53"/>
      <c r="G13" s="60"/>
      <c r="H13" s="60"/>
      <c r="I13" s="60"/>
    </row>
    <row r="14" spans="1:9" ht="15.95" customHeight="1" x14ac:dyDescent="0.25">
      <c r="A14" s="8"/>
      <c r="B14" s="9" t="s">
        <v>49</v>
      </c>
      <c r="C14" s="9" t="s">
        <v>1</v>
      </c>
      <c r="D14" s="9" t="s">
        <v>2</v>
      </c>
      <c r="E14" s="9" t="s">
        <v>3</v>
      </c>
      <c r="F14" s="9" t="s">
        <v>4</v>
      </c>
      <c r="G14" s="9" t="s">
        <v>5</v>
      </c>
      <c r="H14" s="9" t="s">
        <v>127</v>
      </c>
      <c r="I14" s="9" t="s">
        <v>210</v>
      </c>
    </row>
    <row r="15" spans="1:9" ht="15.75" x14ac:dyDescent="0.25">
      <c r="A15" s="10"/>
      <c r="B15" s="11" t="s">
        <v>57</v>
      </c>
      <c r="C15" s="21" t="s">
        <v>6</v>
      </c>
      <c r="D15" s="5" t="s">
        <v>7</v>
      </c>
      <c r="E15" s="5" t="s">
        <v>7</v>
      </c>
      <c r="F15" s="12" t="s">
        <v>7</v>
      </c>
      <c r="G15" s="39">
        <f>G165</f>
        <v>22934.170000000002</v>
      </c>
      <c r="H15" s="39">
        <f t="shared" ref="H15:I15" si="0">H165</f>
        <v>19404.539999999997</v>
      </c>
      <c r="I15" s="39">
        <f t="shared" si="0"/>
        <v>19115.73</v>
      </c>
    </row>
    <row r="16" spans="1:9" ht="15.75" x14ac:dyDescent="0.25">
      <c r="A16" s="32">
        <v>1</v>
      </c>
      <c r="B16" s="11" t="s">
        <v>78</v>
      </c>
      <c r="C16" s="21" t="s">
        <v>6</v>
      </c>
      <c r="D16" s="5" t="s">
        <v>8</v>
      </c>
      <c r="E16" s="5" t="s">
        <v>7</v>
      </c>
      <c r="F16" s="12" t="s">
        <v>7</v>
      </c>
      <c r="G16" s="39">
        <f>G17+G25+G40+G46</f>
        <v>9249.1000000000022</v>
      </c>
      <c r="H16" s="39">
        <f t="shared" ref="H16:I16" si="1">H17+H25+H40+H46</f>
        <v>8357.880000000001</v>
      </c>
      <c r="I16" s="39">
        <f t="shared" si="1"/>
        <v>8357.880000000001</v>
      </c>
    </row>
    <row r="17" spans="1:9" ht="47.25" x14ac:dyDescent="0.25">
      <c r="A17" s="32">
        <v>2</v>
      </c>
      <c r="B17" s="11" t="s">
        <v>9</v>
      </c>
      <c r="C17" s="21" t="s">
        <v>6</v>
      </c>
      <c r="D17" s="5" t="s">
        <v>10</v>
      </c>
      <c r="E17" s="5" t="s">
        <v>7</v>
      </c>
      <c r="F17" s="12" t="s">
        <v>7</v>
      </c>
      <c r="G17" s="39">
        <f>G18</f>
        <v>1025.97</v>
      </c>
      <c r="H17" s="39">
        <f t="shared" ref="H17:I21" si="2">H18</f>
        <v>1025.97</v>
      </c>
      <c r="I17" s="39">
        <f t="shared" si="2"/>
        <v>1025.97</v>
      </c>
    </row>
    <row r="18" spans="1:9" ht="15.75" x14ac:dyDescent="0.25">
      <c r="A18" s="32" t="s">
        <v>2</v>
      </c>
      <c r="B18" s="11" t="s">
        <v>166</v>
      </c>
      <c r="C18" s="21" t="s">
        <v>6</v>
      </c>
      <c r="D18" s="5" t="s">
        <v>10</v>
      </c>
      <c r="E18" s="5">
        <v>9000000000</v>
      </c>
      <c r="F18" s="12"/>
      <c r="G18" s="39">
        <f>G19</f>
        <v>1025.97</v>
      </c>
      <c r="H18" s="39">
        <f t="shared" si="2"/>
        <v>1025.97</v>
      </c>
      <c r="I18" s="39">
        <f t="shared" si="2"/>
        <v>1025.97</v>
      </c>
    </row>
    <row r="19" spans="1:9" ht="31.5" x14ac:dyDescent="0.25">
      <c r="A19" s="32" t="s">
        <v>3</v>
      </c>
      <c r="B19" s="11" t="s">
        <v>167</v>
      </c>
      <c r="C19" s="21" t="s">
        <v>6</v>
      </c>
      <c r="D19" s="5" t="s">
        <v>10</v>
      </c>
      <c r="E19" s="5" t="s">
        <v>165</v>
      </c>
      <c r="F19" s="12"/>
      <c r="G19" s="39">
        <f>G20</f>
        <v>1025.97</v>
      </c>
      <c r="H19" s="39">
        <f t="shared" si="2"/>
        <v>1025.97</v>
      </c>
      <c r="I19" s="39">
        <f t="shared" si="2"/>
        <v>1025.97</v>
      </c>
    </row>
    <row r="20" spans="1:9" ht="15.75" x14ac:dyDescent="0.25">
      <c r="A20" s="32" t="s">
        <v>4</v>
      </c>
      <c r="B20" s="11" t="s">
        <v>11</v>
      </c>
      <c r="C20" s="21" t="s">
        <v>6</v>
      </c>
      <c r="D20" s="5" t="s">
        <v>10</v>
      </c>
      <c r="E20" s="5" t="s">
        <v>98</v>
      </c>
      <c r="F20" s="12" t="s">
        <v>7</v>
      </c>
      <c r="G20" s="39">
        <f>G21</f>
        <v>1025.97</v>
      </c>
      <c r="H20" s="39">
        <f t="shared" si="2"/>
        <v>1025.97</v>
      </c>
      <c r="I20" s="39">
        <f t="shared" si="2"/>
        <v>1025.97</v>
      </c>
    </row>
    <row r="21" spans="1:9" ht="94.5" x14ac:dyDescent="0.25">
      <c r="A21" s="32" t="s">
        <v>5</v>
      </c>
      <c r="B21" s="11" t="s">
        <v>71</v>
      </c>
      <c r="C21" s="21">
        <v>552</v>
      </c>
      <c r="D21" s="5" t="s">
        <v>10</v>
      </c>
      <c r="E21" s="7" t="s">
        <v>98</v>
      </c>
      <c r="F21" s="12" t="s">
        <v>58</v>
      </c>
      <c r="G21" s="39">
        <f>G22</f>
        <v>1025.97</v>
      </c>
      <c r="H21" s="39">
        <f t="shared" si="2"/>
        <v>1025.97</v>
      </c>
      <c r="I21" s="39">
        <f t="shared" si="2"/>
        <v>1025.97</v>
      </c>
    </row>
    <row r="22" spans="1:9" ht="31.5" x14ac:dyDescent="0.25">
      <c r="A22" s="32" t="s">
        <v>127</v>
      </c>
      <c r="B22" s="11" t="s">
        <v>60</v>
      </c>
      <c r="C22" s="21">
        <v>552</v>
      </c>
      <c r="D22" s="5" t="s">
        <v>10</v>
      </c>
      <c r="E22" s="5" t="s">
        <v>98</v>
      </c>
      <c r="F22" s="12" t="s">
        <v>59</v>
      </c>
      <c r="G22" s="39">
        <f>1025.97</f>
        <v>1025.97</v>
      </c>
      <c r="H22" s="39">
        <f t="shared" ref="H22:I22" si="3">1025.97</f>
        <v>1025.97</v>
      </c>
      <c r="I22" s="39">
        <f t="shared" si="3"/>
        <v>1025.97</v>
      </c>
    </row>
    <row r="23" spans="1:9" ht="70.5" customHeight="1" x14ac:dyDescent="0.25">
      <c r="A23" s="32" t="s">
        <v>210</v>
      </c>
      <c r="B23" s="11" t="s">
        <v>12</v>
      </c>
      <c r="C23" s="21" t="s">
        <v>6</v>
      </c>
      <c r="D23" s="5" t="s">
        <v>13</v>
      </c>
      <c r="F23" s="12"/>
      <c r="G23" s="39">
        <f>G24</f>
        <v>6562.7100000000009</v>
      </c>
      <c r="H23" s="39">
        <f t="shared" ref="H23:I24" si="4">H24</f>
        <v>6418.51</v>
      </c>
      <c r="I23" s="39">
        <f t="shared" si="4"/>
        <v>6418.51</v>
      </c>
    </row>
    <row r="24" spans="1:9" ht="15.75" x14ac:dyDescent="0.25">
      <c r="A24" s="32" t="s">
        <v>211</v>
      </c>
      <c r="B24" s="11" t="s">
        <v>166</v>
      </c>
      <c r="C24" s="21" t="s">
        <v>6</v>
      </c>
      <c r="D24" s="5" t="s">
        <v>13</v>
      </c>
      <c r="E24" s="5">
        <v>9000000000</v>
      </c>
      <c r="F24" s="12"/>
      <c r="G24" s="39">
        <f>G25</f>
        <v>6562.7100000000009</v>
      </c>
      <c r="H24" s="39">
        <f t="shared" si="4"/>
        <v>6418.51</v>
      </c>
      <c r="I24" s="39">
        <f t="shared" si="4"/>
        <v>6418.51</v>
      </c>
    </row>
    <row r="25" spans="1:9" ht="31.5" x14ac:dyDescent="0.25">
      <c r="A25" s="32" t="s">
        <v>212</v>
      </c>
      <c r="B25" s="11" t="s">
        <v>167</v>
      </c>
      <c r="C25" s="21" t="s">
        <v>6</v>
      </c>
      <c r="D25" s="5" t="s">
        <v>13</v>
      </c>
      <c r="E25" s="5" t="s">
        <v>165</v>
      </c>
      <c r="F25" s="12" t="s">
        <v>7</v>
      </c>
      <c r="G25" s="39">
        <f>G26+G35</f>
        <v>6562.7100000000009</v>
      </c>
      <c r="H25" s="39">
        <f t="shared" ref="H25:I25" si="5">H26+H35</f>
        <v>6418.51</v>
      </c>
      <c r="I25" s="39">
        <f t="shared" si="5"/>
        <v>6418.51</v>
      </c>
    </row>
    <row r="26" spans="1:9" ht="15.75" x14ac:dyDescent="0.25">
      <c r="A26" s="32" t="s">
        <v>213</v>
      </c>
      <c r="B26" s="11" t="s">
        <v>197</v>
      </c>
      <c r="C26" s="21" t="s">
        <v>6</v>
      </c>
      <c r="D26" s="5" t="s">
        <v>13</v>
      </c>
      <c r="E26" s="5" t="s">
        <v>96</v>
      </c>
      <c r="F26" s="12" t="s">
        <v>7</v>
      </c>
      <c r="G26" s="39">
        <f>G27+G29+G33+G31</f>
        <v>5321.380000000001</v>
      </c>
      <c r="H26" s="39">
        <f t="shared" ref="H26:I26" si="6">H27+H29+H33+H31</f>
        <v>5177.18</v>
      </c>
      <c r="I26" s="39">
        <f t="shared" si="6"/>
        <v>5177.18</v>
      </c>
    </row>
    <row r="27" spans="1:9" ht="94.5" x14ac:dyDescent="0.25">
      <c r="A27" s="32" t="s">
        <v>214</v>
      </c>
      <c r="B27" s="11" t="s">
        <v>71</v>
      </c>
      <c r="C27" s="21">
        <v>552</v>
      </c>
      <c r="D27" s="5" t="s">
        <v>13</v>
      </c>
      <c r="E27" s="5" t="s">
        <v>96</v>
      </c>
      <c r="F27" s="12" t="s">
        <v>58</v>
      </c>
      <c r="G27" s="39">
        <f>G28</f>
        <v>4289.9000000000005</v>
      </c>
      <c r="H27" s="39">
        <f t="shared" ref="H27:I27" si="7">H28</f>
        <v>4279.3</v>
      </c>
      <c r="I27" s="39">
        <f t="shared" si="7"/>
        <v>4279.3</v>
      </c>
    </row>
    <row r="28" spans="1:9" ht="31.5" x14ac:dyDescent="0.25">
      <c r="A28" s="32" t="s">
        <v>215</v>
      </c>
      <c r="B28" s="11" t="s">
        <v>60</v>
      </c>
      <c r="C28" s="21">
        <v>552</v>
      </c>
      <c r="D28" s="5" t="s">
        <v>13</v>
      </c>
      <c r="E28" s="5" t="s">
        <v>96</v>
      </c>
      <c r="F28" s="12" t="s">
        <v>59</v>
      </c>
      <c r="G28" s="39">
        <f>3269.8+990.5+10+19.6</f>
        <v>4289.9000000000005</v>
      </c>
      <c r="H28" s="39">
        <f>3269.8+990.5+10+9</f>
        <v>4279.3</v>
      </c>
      <c r="I28" s="39">
        <f>3269.8+990.5+10+9</f>
        <v>4279.3</v>
      </c>
    </row>
    <row r="29" spans="1:9" ht="47.25" x14ac:dyDescent="0.25">
      <c r="A29" s="32" t="s">
        <v>216</v>
      </c>
      <c r="B29" s="11" t="s">
        <v>196</v>
      </c>
      <c r="C29" s="21">
        <v>552</v>
      </c>
      <c r="D29" s="5" t="s">
        <v>13</v>
      </c>
      <c r="E29" s="5" t="s">
        <v>96</v>
      </c>
      <c r="F29" s="12" t="s">
        <v>61</v>
      </c>
      <c r="G29" s="39">
        <f>G30</f>
        <v>1028.98</v>
      </c>
      <c r="H29" s="39">
        <f t="shared" ref="H29:I29" si="8">H30</f>
        <v>895.38</v>
      </c>
      <c r="I29" s="39">
        <f t="shared" si="8"/>
        <v>895.38</v>
      </c>
    </row>
    <row r="30" spans="1:9" ht="47.25" x14ac:dyDescent="0.25">
      <c r="A30" s="32" t="s">
        <v>217</v>
      </c>
      <c r="B30" s="13" t="s">
        <v>64</v>
      </c>
      <c r="C30" s="21">
        <v>552</v>
      </c>
      <c r="D30" s="5" t="s">
        <v>13</v>
      </c>
      <c r="E30" s="5" t="s">
        <v>96</v>
      </c>
      <c r="F30" s="12" t="s">
        <v>62</v>
      </c>
      <c r="G30" s="39">
        <v>1028.98</v>
      </c>
      <c r="H30" s="39">
        <f>895.38</f>
        <v>895.38</v>
      </c>
      <c r="I30" s="39">
        <f>895.38</f>
        <v>895.38</v>
      </c>
    </row>
    <row r="31" spans="1:9" ht="15.75" x14ac:dyDescent="0.25">
      <c r="A31" s="32" t="s">
        <v>218</v>
      </c>
      <c r="B31" s="11" t="s">
        <v>67</v>
      </c>
      <c r="C31" s="21">
        <v>552</v>
      </c>
      <c r="D31" s="5" t="s">
        <v>13</v>
      </c>
      <c r="E31" s="5" t="s">
        <v>96</v>
      </c>
      <c r="F31" s="12" t="s">
        <v>65</v>
      </c>
      <c r="G31" s="39">
        <f>G32</f>
        <v>1</v>
      </c>
      <c r="H31" s="39">
        <f t="shared" ref="H31:I31" si="9">H32</f>
        <v>1</v>
      </c>
      <c r="I31" s="39">
        <f t="shared" si="9"/>
        <v>1</v>
      </c>
    </row>
    <row r="32" spans="1:9" ht="15.75" x14ac:dyDescent="0.25">
      <c r="A32" s="32" t="s">
        <v>128</v>
      </c>
      <c r="B32" s="30" t="s">
        <v>110</v>
      </c>
      <c r="C32" s="21">
        <v>552</v>
      </c>
      <c r="D32" s="5" t="s">
        <v>13</v>
      </c>
      <c r="E32" s="5" t="s">
        <v>96</v>
      </c>
      <c r="F32" s="12" t="s">
        <v>109</v>
      </c>
      <c r="G32" s="39">
        <v>1</v>
      </c>
      <c r="H32" s="39">
        <v>1</v>
      </c>
      <c r="I32" s="39">
        <v>1</v>
      </c>
    </row>
    <row r="33" spans="1:9" ht="19.5" customHeight="1" x14ac:dyDescent="0.25">
      <c r="A33" s="32" t="s">
        <v>129</v>
      </c>
      <c r="B33" s="14" t="s">
        <v>67</v>
      </c>
      <c r="C33" s="21">
        <v>552</v>
      </c>
      <c r="D33" s="5" t="s">
        <v>13</v>
      </c>
      <c r="E33" s="5" t="s">
        <v>96</v>
      </c>
      <c r="F33" s="12" t="s">
        <v>65</v>
      </c>
      <c r="G33" s="39">
        <f>G34</f>
        <v>1.5</v>
      </c>
      <c r="H33" s="39">
        <f t="shared" ref="H33:I33" si="10">H34</f>
        <v>1.5</v>
      </c>
      <c r="I33" s="39">
        <f t="shared" si="10"/>
        <v>1.5</v>
      </c>
    </row>
    <row r="34" spans="1:9" ht="23.25" customHeight="1" x14ac:dyDescent="0.25">
      <c r="A34" s="32" t="s">
        <v>130</v>
      </c>
      <c r="B34" s="11" t="s">
        <v>68</v>
      </c>
      <c r="C34" s="21">
        <v>552</v>
      </c>
      <c r="D34" s="5" t="s">
        <v>13</v>
      </c>
      <c r="E34" s="5" t="s">
        <v>96</v>
      </c>
      <c r="F34" s="12" t="s">
        <v>66</v>
      </c>
      <c r="G34" s="39">
        <v>1.5</v>
      </c>
      <c r="H34" s="39">
        <v>1.5</v>
      </c>
      <c r="I34" s="39">
        <v>1.5</v>
      </c>
    </row>
    <row r="35" spans="1:9" ht="33" customHeight="1" x14ac:dyDescent="0.25">
      <c r="A35" s="32" t="s">
        <v>131</v>
      </c>
      <c r="B35" s="11" t="s">
        <v>198</v>
      </c>
      <c r="C35" s="21" t="s">
        <v>6</v>
      </c>
      <c r="D35" s="5" t="s">
        <v>13</v>
      </c>
      <c r="E35" s="5" t="s">
        <v>97</v>
      </c>
      <c r="F35" s="12"/>
      <c r="G35" s="39">
        <f>G36</f>
        <v>1241.33</v>
      </c>
      <c r="H35" s="39">
        <f t="shared" ref="H35:I36" si="11">H36</f>
        <v>1241.33</v>
      </c>
      <c r="I35" s="39">
        <f t="shared" si="11"/>
        <v>1241.33</v>
      </c>
    </row>
    <row r="36" spans="1:9" ht="102.75" customHeight="1" x14ac:dyDescent="0.25">
      <c r="A36" s="32" t="s">
        <v>132</v>
      </c>
      <c r="B36" s="11" t="s">
        <v>71</v>
      </c>
      <c r="C36" s="21">
        <v>552</v>
      </c>
      <c r="D36" s="5" t="s">
        <v>13</v>
      </c>
      <c r="E36" s="5" t="s">
        <v>97</v>
      </c>
      <c r="F36" s="12" t="s">
        <v>58</v>
      </c>
      <c r="G36" s="39">
        <f>G37</f>
        <v>1241.33</v>
      </c>
      <c r="H36" s="39">
        <f t="shared" si="11"/>
        <v>1241.33</v>
      </c>
      <c r="I36" s="39">
        <f t="shared" si="11"/>
        <v>1241.33</v>
      </c>
    </row>
    <row r="37" spans="1:9" ht="30.75" customHeight="1" x14ac:dyDescent="0.25">
      <c r="A37" s="32" t="s">
        <v>133</v>
      </c>
      <c r="B37" s="11" t="s">
        <v>60</v>
      </c>
      <c r="C37" s="21">
        <v>552</v>
      </c>
      <c r="D37" s="5" t="s">
        <v>13</v>
      </c>
      <c r="E37" s="5" t="s">
        <v>97</v>
      </c>
      <c r="F37" s="12" t="s">
        <v>59</v>
      </c>
      <c r="G37" s="39">
        <f>948.43+287.9+5</f>
        <v>1241.33</v>
      </c>
      <c r="H37" s="39">
        <f>948.43+287.9+5</f>
        <v>1241.33</v>
      </c>
      <c r="I37" s="39">
        <f>948.43+287.9+5</f>
        <v>1241.33</v>
      </c>
    </row>
    <row r="38" spans="1:9" ht="19.5" customHeight="1" x14ac:dyDescent="0.25">
      <c r="A38" s="32" t="s">
        <v>134</v>
      </c>
      <c r="B38" s="11" t="s">
        <v>14</v>
      </c>
      <c r="C38" s="21" t="s">
        <v>6</v>
      </c>
      <c r="D38" s="5" t="s">
        <v>15</v>
      </c>
      <c r="E38" s="5"/>
      <c r="F38" s="12"/>
      <c r="G38" s="39">
        <f>G39</f>
        <v>50</v>
      </c>
      <c r="H38" s="39">
        <f t="shared" ref="H38:I39" si="12">H39</f>
        <v>50</v>
      </c>
      <c r="I38" s="39">
        <f t="shared" si="12"/>
        <v>50</v>
      </c>
    </row>
    <row r="39" spans="1:9" ht="21" customHeight="1" x14ac:dyDescent="0.25">
      <c r="A39" s="32" t="s">
        <v>135</v>
      </c>
      <c r="B39" s="11" t="s">
        <v>166</v>
      </c>
      <c r="C39" s="21" t="s">
        <v>6</v>
      </c>
      <c r="D39" s="5" t="s">
        <v>15</v>
      </c>
      <c r="E39" s="5">
        <v>9000000000</v>
      </c>
      <c r="F39" s="12"/>
      <c r="G39" s="39">
        <f>G40</f>
        <v>50</v>
      </c>
      <c r="H39" s="39">
        <f t="shared" si="12"/>
        <v>50</v>
      </c>
      <c r="I39" s="39">
        <f t="shared" si="12"/>
        <v>50</v>
      </c>
    </row>
    <row r="40" spans="1:9" ht="31.5" x14ac:dyDescent="0.25">
      <c r="A40" s="32" t="s">
        <v>136</v>
      </c>
      <c r="B40" s="11" t="s">
        <v>167</v>
      </c>
      <c r="C40" s="21" t="s">
        <v>6</v>
      </c>
      <c r="D40" s="5" t="s">
        <v>15</v>
      </c>
      <c r="E40" s="5" t="s">
        <v>165</v>
      </c>
      <c r="F40" s="12" t="s">
        <v>7</v>
      </c>
      <c r="G40" s="39">
        <f>G43</f>
        <v>50</v>
      </c>
      <c r="H40" s="39">
        <f t="shared" ref="H40:I40" si="13">H43</f>
        <v>50</v>
      </c>
      <c r="I40" s="39">
        <f t="shared" si="13"/>
        <v>50</v>
      </c>
    </row>
    <row r="41" spans="1:9" ht="15.75" x14ac:dyDescent="0.25">
      <c r="A41" s="32" t="s">
        <v>191</v>
      </c>
      <c r="B41" s="31" t="s">
        <v>104</v>
      </c>
      <c r="C41" s="21">
        <v>552</v>
      </c>
      <c r="D41" s="5" t="s">
        <v>15</v>
      </c>
      <c r="E41" s="5" t="s">
        <v>95</v>
      </c>
      <c r="F41" s="12"/>
      <c r="G41" s="39">
        <f>G43</f>
        <v>50</v>
      </c>
      <c r="H41" s="39">
        <f t="shared" ref="H41:I41" si="14">H43</f>
        <v>50</v>
      </c>
      <c r="I41" s="39">
        <f t="shared" si="14"/>
        <v>50</v>
      </c>
    </row>
    <row r="42" spans="1:9" ht="15.75" x14ac:dyDescent="0.25">
      <c r="A42" s="32" t="s">
        <v>192</v>
      </c>
      <c r="B42" s="11" t="s">
        <v>67</v>
      </c>
      <c r="C42" s="21">
        <v>552</v>
      </c>
      <c r="D42" s="5" t="s">
        <v>15</v>
      </c>
      <c r="E42" s="5" t="s">
        <v>95</v>
      </c>
      <c r="F42" s="12" t="s">
        <v>65</v>
      </c>
      <c r="G42" s="39">
        <v>50</v>
      </c>
      <c r="H42" s="39">
        <v>50</v>
      </c>
      <c r="I42" s="39">
        <v>50</v>
      </c>
    </row>
    <row r="43" spans="1:9" ht="15.75" x14ac:dyDescent="0.25">
      <c r="A43" s="32" t="s">
        <v>137</v>
      </c>
      <c r="B43" s="11" t="s">
        <v>50</v>
      </c>
      <c r="C43" s="21" t="s">
        <v>6</v>
      </c>
      <c r="D43" s="5" t="s">
        <v>15</v>
      </c>
      <c r="E43" s="5" t="s">
        <v>95</v>
      </c>
      <c r="F43" s="12" t="s">
        <v>44</v>
      </c>
      <c r="G43" s="39">
        <v>50</v>
      </c>
      <c r="H43" s="39">
        <v>50</v>
      </c>
      <c r="I43" s="39">
        <v>50</v>
      </c>
    </row>
    <row r="44" spans="1:9" ht="15.75" x14ac:dyDescent="0.25">
      <c r="A44" s="32" t="s">
        <v>219</v>
      </c>
      <c r="B44" s="11" t="s">
        <v>16</v>
      </c>
      <c r="C44" s="21" t="s">
        <v>6</v>
      </c>
      <c r="D44" s="5" t="s">
        <v>17</v>
      </c>
      <c r="E44" s="5"/>
      <c r="F44" s="12"/>
      <c r="G44" s="39">
        <f>G45</f>
        <v>1610.42</v>
      </c>
      <c r="H44" s="39">
        <f t="shared" ref="H44:I45" si="15">H45</f>
        <v>863.4</v>
      </c>
      <c r="I44" s="39">
        <f t="shared" si="15"/>
        <v>863.4</v>
      </c>
    </row>
    <row r="45" spans="1:9" ht="15.75" x14ac:dyDescent="0.25">
      <c r="A45" s="32" t="s">
        <v>220</v>
      </c>
      <c r="B45" s="11" t="s">
        <v>166</v>
      </c>
      <c r="C45" s="21" t="s">
        <v>6</v>
      </c>
      <c r="D45" s="5" t="s">
        <v>17</v>
      </c>
      <c r="E45" s="5">
        <v>9000000000</v>
      </c>
      <c r="F45" s="12"/>
      <c r="G45" s="39">
        <f>G46</f>
        <v>1610.42</v>
      </c>
      <c r="H45" s="39">
        <f t="shared" si="15"/>
        <v>863.4</v>
      </c>
      <c r="I45" s="39">
        <f t="shared" si="15"/>
        <v>863.4</v>
      </c>
    </row>
    <row r="46" spans="1:9" ht="31.5" x14ac:dyDescent="0.25">
      <c r="A46" s="32" t="s">
        <v>221</v>
      </c>
      <c r="B46" s="11" t="s">
        <v>167</v>
      </c>
      <c r="C46" s="21" t="s">
        <v>6</v>
      </c>
      <c r="D46" s="5" t="s">
        <v>17</v>
      </c>
      <c r="E46" s="5" t="s">
        <v>165</v>
      </c>
      <c r="F46" s="12" t="s">
        <v>7</v>
      </c>
      <c r="G46" s="39">
        <f>+G47+G53+G50+G56+G59+G62</f>
        <v>1610.42</v>
      </c>
      <c r="H46" s="39">
        <f t="shared" ref="H46:I46" si="16">+H47+H53+H50+H56+H59+H62</f>
        <v>863.4</v>
      </c>
      <c r="I46" s="39">
        <f t="shared" si="16"/>
        <v>863.4</v>
      </c>
    </row>
    <row r="47" spans="1:9" ht="47.25" x14ac:dyDescent="0.25">
      <c r="A47" s="32" t="s">
        <v>222</v>
      </c>
      <c r="B47" s="11" t="s">
        <v>18</v>
      </c>
      <c r="C47" s="21" t="s">
        <v>6</v>
      </c>
      <c r="D47" s="5" t="s">
        <v>17</v>
      </c>
      <c r="E47" s="5" t="s">
        <v>94</v>
      </c>
      <c r="F47" s="12" t="s">
        <v>7</v>
      </c>
      <c r="G47" s="39">
        <f>G48</f>
        <v>24.5</v>
      </c>
      <c r="H47" s="39">
        <f t="shared" ref="H47:I48" si="17">H48</f>
        <v>24.5</v>
      </c>
      <c r="I47" s="39">
        <f t="shared" si="17"/>
        <v>24.5</v>
      </c>
    </row>
    <row r="48" spans="1:9" ht="47.25" x14ac:dyDescent="0.25">
      <c r="A48" s="32" t="s">
        <v>223</v>
      </c>
      <c r="B48" s="11" t="s">
        <v>196</v>
      </c>
      <c r="C48" s="21">
        <v>552</v>
      </c>
      <c r="D48" s="5" t="s">
        <v>17</v>
      </c>
      <c r="E48" s="5" t="s">
        <v>94</v>
      </c>
      <c r="F48" s="12" t="s">
        <v>61</v>
      </c>
      <c r="G48" s="39">
        <f>G49</f>
        <v>24.5</v>
      </c>
      <c r="H48" s="39">
        <f t="shared" si="17"/>
        <v>24.5</v>
      </c>
      <c r="I48" s="39">
        <f t="shared" si="17"/>
        <v>24.5</v>
      </c>
    </row>
    <row r="49" spans="1:9" ht="47.25" x14ac:dyDescent="0.25">
      <c r="A49" s="32" t="s">
        <v>224</v>
      </c>
      <c r="B49" s="11" t="s">
        <v>64</v>
      </c>
      <c r="C49" s="21">
        <v>552</v>
      </c>
      <c r="D49" s="5" t="s">
        <v>17</v>
      </c>
      <c r="E49" s="5" t="s">
        <v>94</v>
      </c>
      <c r="F49" s="12" t="s">
        <v>62</v>
      </c>
      <c r="G49" s="39">
        <v>24.5</v>
      </c>
      <c r="H49" s="39">
        <v>24.5</v>
      </c>
      <c r="I49" s="39">
        <v>24.5</v>
      </c>
    </row>
    <row r="50" spans="1:9" ht="50.25" customHeight="1" x14ac:dyDescent="0.25">
      <c r="A50" s="32" t="s">
        <v>225</v>
      </c>
      <c r="B50" s="11" t="s">
        <v>54</v>
      </c>
      <c r="C50" s="21">
        <v>552</v>
      </c>
      <c r="D50" s="5" t="s">
        <v>17</v>
      </c>
      <c r="E50" s="5" t="s">
        <v>93</v>
      </c>
      <c r="F50" s="12"/>
      <c r="G50" s="39">
        <f>G51</f>
        <v>4.2</v>
      </c>
      <c r="H50" s="39">
        <f t="shared" ref="H50:I51" si="18">H51</f>
        <v>4.2</v>
      </c>
      <c r="I50" s="39">
        <f t="shared" si="18"/>
        <v>4.2</v>
      </c>
    </row>
    <row r="51" spans="1:9" ht="22.5" customHeight="1" x14ac:dyDescent="0.25">
      <c r="A51" s="32" t="s">
        <v>226</v>
      </c>
      <c r="B51" s="11" t="s">
        <v>67</v>
      </c>
      <c r="C51" s="21">
        <v>552</v>
      </c>
      <c r="D51" s="5" t="s">
        <v>17</v>
      </c>
      <c r="E51" s="5" t="s">
        <v>93</v>
      </c>
      <c r="F51" s="12" t="s">
        <v>65</v>
      </c>
      <c r="G51" s="39">
        <f>G52</f>
        <v>4.2</v>
      </c>
      <c r="H51" s="39">
        <f t="shared" si="18"/>
        <v>4.2</v>
      </c>
      <c r="I51" s="39">
        <f t="shared" si="18"/>
        <v>4.2</v>
      </c>
    </row>
    <row r="52" spans="1:9" ht="20.25" customHeight="1" x14ac:dyDescent="0.25">
      <c r="A52" s="32" t="s">
        <v>227</v>
      </c>
      <c r="B52" s="11" t="s">
        <v>68</v>
      </c>
      <c r="C52" s="21">
        <v>552</v>
      </c>
      <c r="D52" s="5" t="s">
        <v>17</v>
      </c>
      <c r="E52" s="5" t="s">
        <v>93</v>
      </c>
      <c r="F52" s="12" t="s">
        <v>66</v>
      </c>
      <c r="G52" s="39">
        <v>4.2</v>
      </c>
      <c r="H52" s="39">
        <v>4.2</v>
      </c>
      <c r="I52" s="39">
        <v>4.2</v>
      </c>
    </row>
    <row r="53" spans="1:9" ht="47.25" x14ac:dyDescent="0.25">
      <c r="A53" s="32" t="s">
        <v>138</v>
      </c>
      <c r="B53" s="11" t="s">
        <v>45</v>
      </c>
      <c r="C53" s="21" t="s">
        <v>6</v>
      </c>
      <c r="D53" s="5" t="s">
        <v>17</v>
      </c>
      <c r="E53" s="5" t="s">
        <v>92</v>
      </c>
      <c r="F53" s="12" t="s">
        <v>7</v>
      </c>
      <c r="G53" s="39">
        <f>G54</f>
        <v>1460.42</v>
      </c>
      <c r="H53" s="39">
        <f t="shared" ref="H53:I54" si="19">H54</f>
        <v>789.9</v>
      </c>
      <c r="I53" s="39">
        <f t="shared" si="19"/>
        <v>789.9</v>
      </c>
    </row>
    <row r="54" spans="1:9" ht="47.25" x14ac:dyDescent="0.25">
      <c r="A54" s="32" t="s">
        <v>139</v>
      </c>
      <c r="B54" s="11" t="s">
        <v>196</v>
      </c>
      <c r="C54" s="21">
        <v>552</v>
      </c>
      <c r="D54" s="5" t="s">
        <v>17</v>
      </c>
      <c r="E54" s="5" t="s">
        <v>92</v>
      </c>
      <c r="F54" s="12" t="s">
        <v>61</v>
      </c>
      <c r="G54" s="39">
        <f>G55</f>
        <v>1460.42</v>
      </c>
      <c r="H54" s="39">
        <f t="shared" si="19"/>
        <v>789.9</v>
      </c>
      <c r="I54" s="39">
        <f t="shared" si="19"/>
        <v>789.9</v>
      </c>
    </row>
    <row r="55" spans="1:9" ht="46.5" customHeight="1" x14ac:dyDescent="0.25">
      <c r="A55" s="32" t="s">
        <v>140</v>
      </c>
      <c r="B55" s="11" t="s">
        <v>64</v>
      </c>
      <c r="C55" s="21">
        <v>552</v>
      </c>
      <c r="D55" s="5" t="s">
        <v>17</v>
      </c>
      <c r="E55" s="5" t="s">
        <v>92</v>
      </c>
      <c r="F55" s="12" t="s">
        <v>62</v>
      </c>
      <c r="G55" s="39">
        <v>1460.42</v>
      </c>
      <c r="H55" s="39">
        <v>789.9</v>
      </c>
      <c r="I55" s="39">
        <v>789.9</v>
      </c>
    </row>
    <row r="56" spans="1:9" ht="63.75" hidden="1" customHeight="1" x14ac:dyDescent="0.25">
      <c r="A56" s="32" t="s">
        <v>138</v>
      </c>
      <c r="B56" s="17" t="s">
        <v>204</v>
      </c>
      <c r="C56" s="22" t="s">
        <v>6</v>
      </c>
      <c r="D56" s="7" t="s">
        <v>17</v>
      </c>
      <c r="E56" s="7" t="s">
        <v>99</v>
      </c>
      <c r="F56" s="16"/>
      <c r="G56" s="40">
        <f>G57</f>
        <v>0</v>
      </c>
      <c r="H56" s="40">
        <f t="shared" ref="H56:I57" si="20">H57</f>
        <v>0</v>
      </c>
      <c r="I56" s="40">
        <f t="shared" si="20"/>
        <v>0</v>
      </c>
    </row>
    <row r="57" spans="1:9" ht="47.25" hidden="1" x14ac:dyDescent="0.25">
      <c r="A57" s="32" t="s">
        <v>139</v>
      </c>
      <c r="B57" s="17" t="s">
        <v>196</v>
      </c>
      <c r="C57" s="22">
        <v>552</v>
      </c>
      <c r="D57" s="7" t="s">
        <v>17</v>
      </c>
      <c r="E57" s="7" t="s">
        <v>99</v>
      </c>
      <c r="F57" s="16" t="s">
        <v>61</v>
      </c>
      <c r="G57" s="40">
        <f>G58</f>
        <v>0</v>
      </c>
      <c r="H57" s="40">
        <f t="shared" si="20"/>
        <v>0</v>
      </c>
      <c r="I57" s="40">
        <f t="shared" si="20"/>
        <v>0</v>
      </c>
    </row>
    <row r="58" spans="1:9" ht="50.25" hidden="1" customHeight="1" x14ac:dyDescent="0.25">
      <c r="A58" s="32" t="s">
        <v>140</v>
      </c>
      <c r="B58" s="17" t="s">
        <v>64</v>
      </c>
      <c r="C58" s="22">
        <v>552</v>
      </c>
      <c r="D58" s="7" t="s">
        <v>17</v>
      </c>
      <c r="E58" s="7" t="s">
        <v>99</v>
      </c>
      <c r="F58" s="16" t="s">
        <v>62</v>
      </c>
      <c r="G58" s="40">
        <f>22-2.88+0.003-7.376-11.747</f>
        <v>0</v>
      </c>
      <c r="H58" s="40">
        <f t="shared" ref="H58:I58" si="21">22-2.88+0.003-7.376-11.747</f>
        <v>0</v>
      </c>
      <c r="I58" s="40">
        <f t="shared" si="21"/>
        <v>0</v>
      </c>
    </row>
    <row r="59" spans="1:9" ht="64.5" customHeight="1" x14ac:dyDescent="0.25">
      <c r="A59" s="32" t="s">
        <v>141</v>
      </c>
      <c r="B59" s="17" t="s">
        <v>209</v>
      </c>
      <c r="C59" s="22" t="s">
        <v>6</v>
      </c>
      <c r="D59" s="7" t="s">
        <v>17</v>
      </c>
      <c r="E59" s="7" t="s">
        <v>99</v>
      </c>
      <c r="F59" s="16"/>
      <c r="G59" s="40">
        <f>G60</f>
        <v>101.5</v>
      </c>
      <c r="H59" s="40">
        <f t="shared" ref="H59:I60" si="22">H60</f>
        <v>25</v>
      </c>
      <c r="I59" s="40">
        <f t="shared" si="22"/>
        <v>25</v>
      </c>
    </row>
    <row r="60" spans="1:9" ht="39" customHeight="1" x14ac:dyDescent="0.25">
      <c r="A60" s="32" t="s">
        <v>142</v>
      </c>
      <c r="B60" s="17" t="s">
        <v>196</v>
      </c>
      <c r="C60" s="22">
        <v>552</v>
      </c>
      <c r="D60" s="7" t="s">
        <v>17</v>
      </c>
      <c r="E60" s="7" t="s">
        <v>99</v>
      </c>
      <c r="F60" s="16" t="s">
        <v>61</v>
      </c>
      <c r="G60" s="40">
        <f>G61</f>
        <v>101.5</v>
      </c>
      <c r="H60" s="40">
        <f t="shared" si="22"/>
        <v>25</v>
      </c>
      <c r="I60" s="40">
        <f t="shared" si="22"/>
        <v>25</v>
      </c>
    </row>
    <row r="61" spans="1:9" ht="50.25" customHeight="1" x14ac:dyDescent="0.25">
      <c r="A61" s="32" t="s">
        <v>143</v>
      </c>
      <c r="B61" s="17" t="s">
        <v>64</v>
      </c>
      <c r="C61" s="22">
        <v>552</v>
      </c>
      <c r="D61" s="7" t="s">
        <v>17</v>
      </c>
      <c r="E61" s="7" t="s">
        <v>99</v>
      </c>
      <c r="F61" s="16" t="s">
        <v>62</v>
      </c>
      <c r="G61" s="40">
        <v>101.5</v>
      </c>
      <c r="H61" s="40">
        <v>25</v>
      </c>
      <c r="I61" s="40">
        <v>25</v>
      </c>
    </row>
    <row r="62" spans="1:9" ht="50.25" customHeight="1" x14ac:dyDescent="0.25">
      <c r="A62" s="32" t="s">
        <v>144</v>
      </c>
      <c r="B62" s="17" t="s">
        <v>244</v>
      </c>
      <c r="C62" s="22" t="s">
        <v>6</v>
      </c>
      <c r="D62" s="7" t="s">
        <v>17</v>
      </c>
      <c r="E62" s="7" t="s">
        <v>245</v>
      </c>
      <c r="F62" s="16"/>
      <c r="G62" s="40">
        <f>G63</f>
        <v>19.8</v>
      </c>
      <c r="H62" s="40">
        <f t="shared" ref="H62:I63" si="23">H63</f>
        <v>19.8</v>
      </c>
      <c r="I62" s="40">
        <f t="shared" si="23"/>
        <v>19.8</v>
      </c>
    </row>
    <row r="63" spans="1:9" ht="21.75" customHeight="1" x14ac:dyDescent="0.25">
      <c r="A63" s="32" t="s">
        <v>145</v>
      </c>
      <c r="B63" s="17" t="s">
        <v>70</v>
      </c>
      <c r="C63" s="22" t="s">
        <v>6</v>
      </c>
      <c r="D63" s="7" t="s">
        <v>17</v>
      </c>
      <c r="E63" s="7" t="s">
        <v>245</v>
      </c>
      <c r="F63" s="7">
        <v>500</v>
      </c>
      <c r="G63" s="40">
        <f>G64</f>
        <v>19.8</v>
      </c>
      <c r="H63" s="40">
        <f t="shared" si="23"/>
        <v>19.8</v>
      </c>
      <c r="I63" s="40">
        <f t="shared" si="23"/>
        <v>19.8</v>
      </c>
    </row>
    <row r="64" spans="1:9" ht="21.75" customHeight="1" x14ac:dyDescent="0.25">
      <c r="A64" s="32" t="s">
        <v>146</v>
      </c>
      <c r="B64" s="17" t="s">
        <v>52</v>
      </c>
      <c r="C64" s="22" t="s">
        <v>6</v>
      </c>
      <c r="D64" s="7" t="s">
        <v>17</v>
      </c>
      <c r="E64" s="7" t="s">
        <v>245</v>
      </c>
      <c r="F64" s="7">
        <v>540</v>
      </c>
      <c r="G64" s="40">
        <v>19.8</v>
      </c>
      <c r="H64" s="40">
        <v>19.8</v>
      </c>
      <c r="I64" s="40">
        <v>19.8</v>
      </c>
    </row>
    <row r="65" spans="1:9" ht="15.75" x14ac:dyDescent="0.25">
      <c r="A65" s="32" t="s">
        <v>147</v>
      </c>
      <c r="B65" s="11" t="s">
        <v>77</v>
      </c>
      <c r="C65" s="21" t="s">
        <v>6</v>
      </c>
      <c r="D65" s="5" t="s">
        <v>19</v>
      </c>
      <c r="E65" s="5" t="s">
        <v>7</v>
      </c>
      <c r="F65" s="12" t="s">
        <v>7</v>
      </c>
      <c r="G65" s="39">
        <f>G69</f>
        <v>407.24</v>
      </c>
      <c r="H65" s="39">
        <f t="shared" ref="H65:I65" si="24">H69</f>
        <v>424.31000000000006</v>
      </c>
      <c r="I65" s="39">
        <f t="shared" si="24"/>
        <v>0</v>
      </c>
    </row>
    <row r="66" spans="1:9" ht="31.5" x14ac:dyDescent="0.25">
      <c r="A66" s="32" t="s">
        <v>148</v>
      </c>
      <c r="B66" s="11" t="s">
        <v>20</v>
      </c>
      <c r="C66" s="21" t="s">
        <v>6</v>
      </c>
      <c r="D66" s="5" t="s">
        <v>21</v>
      </c>
      <c r="E66" s="5"/>
      <c r="F66" s="12"/>
      <c r="G66" s="39">
        <f>G67</f>
        <v>407.24</v>
      </c>
      <c r="H66" s="39">
        <f t="shared" ref="H66:I68" si="25">H67</f>
        <v>424.31000000000006</v>
      </c>
      <c r="I66" s="39">
        <f t="shared" si="25"/>
        <v>0</v>
      </c>
    </row>
    <row r="67" spans="1:9" ht="15.75" x14ac:dyDescent="0.25">
      <c r="A67" s="32" t="s">
        <v>149</v>
      </c>
      <c r="B67" s="11" t="s">
        <v>166</v>
      </c>
      <c r="C67" s="21" t="s">
        <v>6</v>
      </c>
      <c r="D67" s="5" t="s">
        <v>21</v>
      </c>
      <c r="E67" s="5">
        <v>9000000000</v>
      </c>
      <c r="F67" s="12"/>
      <c r="G67" s="39">
        <f>G68</f>
        <v>407.24</v>
      </c>
      <c r="H67" s="39">
        <f t="shared" si="25"/>
        <v>424.31000000000006</v>
      </c>
      <c r="I67" s="39">
        <f t="shared" si="25"/>
        <v>0</v>
      </c>
    </row>
    <row r="68" spans="1:9" ht="31.5" x14ac:dyDescent="0.25">
      <c r="A68" s="32" t="s">
        <v>150</v>
      </c>
      <c r="B68" s="11" t="s">
        <v>170</v>
      </c>
      <c r="C68" s="21" t="s">
        <v>6</v>
      </c>
      <c r="D68" s="5" t="s">
        <v>21</v>
      </c>
      <c r="E68" s="5" t="s">
        <v>168</v>
      </c>
      <c r="F68" s="12"/>
      <c r="G68" s="39">
        <f>G69</f>
        <v>407.24</v>
      </c>
      <c r="H68" s="39">
        <f t="shared" si="25"/>
        <v>424.31000000000006</v>
      </c>
      <c r="I68" s="39">
        <f t="shared" si="25"/>
        <v>0</v>
      </c>
    </row>
    <row r="69" spans="1:9" ht="47.25" x14ac:dyDescent="0.25">
      <c r="A69" s="32" t="s">
        <v>151</v>
      </c>
      <c r="B69" s="25" t="s">
        <v>172</v>
      </c>
      <c r="C69" s="21" t="s">
        <v>6</v>
      </c>
      <c r="D69" s="5" t="s">
        <v>21</v>
      </c>
      <c r="E69" s="5" t="s">
        <v>91</v>
      </c>
      <c r="F69" s="12" t="s">
        <v>7</v>
      </c>
      <c r="G69" s="39">
        <f>G70+G72</f>
        <v>407.24</v>
      </c>
      <c r="H69" s="39">
        <f t="shared" ref="H69:I69" si="26">H70+H72</f>
        <v>424.31000000000006</v>
      </c>
      <c r="I69" s="39">
        <f t="shared" si="26"/>
        <v>0</v>
      </c>
    </row>
    <row r="70" spans="1:9" ht="94.5" x14ac:dyDescent="0.25">
      <c r="A70" s="32" t="s">
        <v>152</v>
      </c>
      <c r="B70" s="11" t="s">
        <v>71</v>
      </c>
      <c r="C70" s="21">
        <v>552</v>
      </c>
      <c r="D70" s="5" t="s">
        <v>21</v>
      </c>
      <c r="E70" s="5" t="s">
        <v>91</v>
      </c>
      <c r="F70" s="12" t="s">
        <v>58</v>
      </c>
      <c r="G70" s="39">
        <f>G71</f>
        <v>381.96000000000004</v>
      </c>
      <c r="H70" s="39">
        <f t="shared" ref="H70:I70" si="27">H71</f>
        <v>381.96000000000004</v>
      </c>
      <c r="I70" s="39">
        <f t="shared" si="27"/>
        <v>0</v>
      </c>
    </row>
    <row r="71" spans="1:9" ht="31.5" x14ac:dyDescent="0.25">
      <c r="A71" s="32" t="s">
        <v>153</v>
      </c>
      <c r="B71" s="11" t="s">
        <v>60</v>
      </c>
      <c r="C71" s="21">
        <v>552</v>
      </c>
      <c r="D71" s="5" t="s">
        <v>21</v>
      </c>
      <c r="E71" s="5" t="s">
        <v>91</v>
      </c>
      <c r="F71" s="12" t="s">
        <v>59</v>
      </c>
      <c r="G71" s="39">
        <f>293.37+88.59</f>
        <v>381.96000000000004</v>
      </c>
      <c r="H71" s="39">
        <f>293.37+88.59</f>
        <v>381.96000000000004</v>
      </c>
      <c r="I71" s="39">
        <v>0</v>
      </c>
    </row>
    <row r="72" spans="1:9" ht="42.75" customHeight="1" x14ac:dyDescent="0.25">
      <c r="A72" s="32" t="s">
        <v>253</v>
      </c>
      <c r="B72" s="15" t="s">
        <v>196</v>
      </c>
      <c r="C72" s="21">
        <v>552</v>
      </c>
      <c r="D72" s="5" t="s">
        <v>21</v>
      </c>
      <c r="E72" s="5" t="s">
        <v>91</v>
      </c>
      <c r="F72" s="12" t="s">
        <v>61</v>
      </c>
      <c r="G72" s="39">
        <f>G73</f>
        <v>25.279999999999973</v>
      </c>
      <c r="H72" s="39">
        <f t="shared" ref="H72:I72" si="28">H73</f>
        <v>42.35</v>
      </c>
      <c r="I72" s="39">
        <f t="shared" si="28"/>
        <v>0</v>
      </c>
    </row>
    <row r="73" spans="1:9" ht="49.5" customHeight="1" x14ac:dyDescent="0.25">
      <c r="A73" s="32" t="s">
        <v>254</v>
      </c>
      <c r="B73" s="15" t="s">
        <v>64</v>
      </c>
      <c r="C73" s="21">
        <v>552</v>
      </c>
      <c r="D73" s="5" t="s">
        <v>21</v>
      </c>
      <c r="E73" s="5" t="s">
        <v>91</v>
      </c>
      <c r="F73" s="12" t="s">
        <v>62</v>
      </c>
      <c r="G73" s="39">
        <f>407.24-G71</f>
        <v>25.279999999999973</v>
      </c>
      <c r="H73" s="39">
        <v>42.35</v>
      </c>
      <c r="I73" s="39">
        <v>0</v>
      </c>
    </row>
    <row r="74" spans="1:9" ht="31.5" x14ac:dyDescent="0.25">
      <c r="A74" s="32" t="s">
        <v>255</v>
      </c>
      <c r="B74" s="11" t="s">
        <v>76</v>
      </c>
      <c r="C74" s="21" t="s">
        <v>6</v>
      </c>
      <c r="D74" s="5" t="s">
        <v>22</v>
      </c>
      <c r="E74" s="5" t="s">
        <v>7</v>
      </c>
      <c r="F74" s="12" t="s">
        <v>7</v>
      </c>
      <c r="G74" s="39">
        <f>+G75</f>
        <v>6</v>
      </c>
      <c r="H74" s="39">
        <f>+H75</f>
        <v>6</v>
      </c>
      <c r="I74" s="39">
        <f>+I75</f>
        <v>6</v>
      </c>
    </row>
    <row r="75" spans="1:9" ht="47.25" x14ac:dyDescent="0.25">
      <c r="A75" s="32" t="s">
        <v>256</v>
      </c>
      <c r="B75" s="11" t="s">
        <v>23</v>
      </c>
      <c r="C75" s="21" t="s">
        <v>6</v>
      </c>
      <c r="D75" s="5" t="s">
        <v>24</v>
      </c>
      <c r="E75" s="5" t="s">
        <v>7</v>
      </c>
      <c r="F75" s="12" t="s">
        <v>7</v>
      </c>
      <c r="G75" s="39">
        <f>G78+G81</f>
        <v>6</v>
      </c>
      <c r="H75" s="39">
        <f t="shared" ref="H75:I75" si="29">H78+H81</f>
        <v>6</v>
      </c>
      <c r="I75" s="39">
        <f t="shared" si="29"/>
        <v>6</v>
      </c>
    </row>
    <row r="76" spans="1:9" ht="63" x14ac:dyDescent="0.25">
      <c r="A76" s="32" t="s">
        <v>257</v>
      </c>
      <c r="B76" s="11" t="s">
        <v>175</v>
      </c>
      <c r="C76" s="21" t="s">
        <v>6</v>
      </c>
      <c r="D76" s="5" t="s">
        <v>24</v>
      </c>
      <c r="E76" s="5" t="s">
        <v>187</v>
      </c>
      <c r="F76" s="12"/>
      <c r="G76" s="39">
        <f>G75</f>
        <v>6</v>
      </c>
      <c r="H76" s="39">
        <f t="shared" ref="H76:I76" si="30">H75</f>
        <v>6</v>
      </c>
      <c r="I76" s="39">
        <f t="shared" si="30"/>
        <v>6</v>
      </c>
    </row>
    <row r="77" spans="1:9" ht="47.25" x14ac:dyDescent="0.25">
      <c r="A77" s="32" t="s">
        <v>258</v>
      </c>
      <c r="B77" s="11" t="s">
        <v>178</v>
      </c>
      <c r="C77" s="21" t="s">
        <v>6</v>
      </c>
      <c r="D77" s="5" t="s">
        <v>24</v>
      </c>
      <c r="E77" s="5" t="s">
        <v>186</v>
      </c>
      <c r="F77" s="12"/>
      <c r="G77" s="39">
        <f>G75</f>
        <v>6</v>
      </c>
      <c r="H77" s="39">
        <f t="shared" ref="H77:I77" si="31">H75</f>
        <v>6</v>
      </c>
      <c r="I77" s="39">
        <f t="shared" si="31"/>
        <v>6</v>
      </c>
    </row>
    <row r="78" spans="1:9" ht="15.75" x14ac:dyDescent="0.25">
      <c r="A78" s="32" t="s">
        <v>228</v>
      </c>
      <c r="B78" s="11" t="s">
        <v>108</v>
      </c>
      <c r="C78" s="21" t="s">
        <v>6</v>
      </c>
      <c r="D78" s="5" t="s">
        <v>24</v>
      </c>
      <c r="E78" s="5" t="s">
        <v>90</v>
      </c>
      <c r="F78" s="12" t="s">
        <v>7</v>
      </c>
      <c r="G78" s="39">
        <f>G79</f>
        <v>4</v>
      </c>
      <c r="H78" s="39">
        <f t="shared" ref="H78:I79" si="32">H79</f>
        <v>4</v>
      </c>
      <c r="I78" s="39">
        <f t="shared" si="32"/>
        <v>4</v>
      </c>
    </row>
    <row r="79" spans="1:9" ht="47.25" x14ac:dyDescent="0.25">
      <c r="A79" s="32" t="s">
        <v>229</v>
      </c>
      <c r="B79" s="11" t="s">
        <v>196</v>
      </c>
      <c r="C79" s="21">
        <v>552</v>
      </c>
      <c r="D79" s="5" t="s">
        <v>24</v>
      </c>
      <c r="E79" s="5" t="s">
        <v>90</v>
      </c>
      <c r="F79" s="12" t="s">
        <v>61</v>
      </c>
      <c r="G79" s="39">
        <f>G80</f>
        <v>4</v>
      </c>
      <c r="H79" s="39">
        <f t="shared" si="32"/>
        <v>4</v>
      </c>
      <c r="I79" s="39">
        <f t="shared" si="32"/>
        <v>4</v>
      </c>
    </row>
    <row r="80" spans="1:9" ht="47.25" x14ac:dyDescent="0.25">
      <c r="A80" s="32" t="s">
        <v>230</v>
      </c>
      <c r="B80" s="11" t="s">
        <v>64</v>
      </c>
      <c r="C80" s="21">
        <v>552</v>
      </c>
      <c r="D80" s="5" t="s">
        <v>24</v>
      </c>
      <c r="E80" s="5" t="s">
        <v>90</v>
      </c>
      <c r="F80" s="12" t="s">
        <v>62</v>
      </c>
      <c r="G80" s="39">
        <v>4</v>
      </c>
      <c r="H80" s="39">
        <v>4</v>
      </c>
      <c r="I80" s="39">
        <v>4</v>
      </c>
    </row>
    <row r="81" spans="1:9" ht="31.5" x14ac:dyDescent="0.25">
      <c r="A81" s="32" t="s">
        <v>231</v>
      </c>
      <c r="B81" s="11" t="s">
        <v>101</v>
      </c>
      <c r="C81" s="21">
        <v>552</v>
      </c>
      <c r="D81" s="5" t="s">
        <v>24</v>
      </c>
      <c r="E81" s="5" t="s">
        <v>89</v>
      </c>
      <c r="F81" s="12"/>
      <c r="G81" s="39">
        <f>G82</f>
        <v>2</v>
      </c>
      <c r="H81" s="39">
        <f t="shared" ref="H81:I82" si="33">H82</f>
        <v>2</v>
      </c>
      <c r="I81" s="39">
        <f t="shared" si="33"/>
        <v>2</v>
      </c>
    </row>
    <row r="82" spans="1:9" ht="47.25" x14ac:dyDescent="0.25">
      <c r="A82" s="32" t="s">
        <v>232</v>
      </c>
      <c r="B82" s="11" t="s">
        <v>196</v>
      </c>
      <c r="C82" s="21">
        <v>552</v>
      </c>
      <c r="D82" s="5" t="s">
        <v>24</v>
      </c>
      <c r="E82" s="5" t="s">
        <v>89</v>
      </c>
      <c r="F82" s="12" t="s">
        <v>61</v>
      </c>
      <c r="G82" s="39">
        <f>G83</f>
        <v>2</v>
      </c>
      <c r="H82" s="39">
        <f t="shared" si="33"/>
        <v>2</v>
      </c>
      <c r="I82" s="39">
        <f t="shared" si="33"/>
        <v>2</v>
      </c>
    </row>
    <row r="83" spans="1:9" ht="47.25" x14ac:dyDescent="0.25">
      <c r="A83" s="32" t="s">
        <v>154</v>
      </c>
      <c r="B83" s="11" t="s">
        <v>64</v>
      </c>
      <c r="C83" s="21">
        <v>552</v>
      </c>
      <c r="D83" s="5" t="s">
        <v>24</v>
      </c>
      <c r="E83" s="5" t="s">
        <v>89</v>
      </c>
      <c r="F83" s="12" t="s">
        <v>62</v>
      </c>
      <c r="G83" s="39">
        <v>2</v>
      </c>
      <c r="H83" s="39">
        <v>2</v>
      </c>
      <c r="I83" s="39">
        <v>2</v>
      </c>
    </row>
    <row r="84" spans="1:9" ht="14.25" customHeight="1" x14ac:dyDescent="0.25">
      <c r="A84" s="32" t="s">
        <v>155</v>
      </c>
      <c r="B84" s="11" t="s">
        <v>25</v>
      </c>
      <c r="C84" s="21" t="s">
        <v>6</v>
      </c>
      <c r="D84" s="5" t="s">
        <v>26</v>
      </c>
      <c r="E84" s="5" t="s">
        <v>7</v>
      </c>
      <c r="F84" s="12" t="s">
        <v>7</v>
      </c>
      <c r="G84" s="39">
        <f>+G89</f>
        <v>1508.8</v>
      </c>
      <c r="H84" s="39">
        <f t="shared" ref="H84:I84" si="34">+H89</f>
        <v>783.4</v>
      </c>
      <c r="I84" s="39">
        <f t="shared" si="34"/>
        <v>826.4</v>
      </c>
    </row>
    <row r="85" spans="1:9" ht="0.75" hidden="1" customHeight="1" x14ac:dyDescent="0.25">
      <c r="A85" s="32" t="s">
        <v>206</v>
      </c>
      <c r="B85" s="11" t="s">
        <v>123</v>
      </c>
      <c r="C85" s="21">
        <v>552</v>
      </c>
      <c r="D85" s="5" t="s">
        <v>122</v>
      </c>
      <c r="E85" s="5"/>
      <c r="F85" s="12"/>
      <c r="G85" s="41">
        <f>G86</f>
        <v>0</v>
      </c>
      <c r="H85" s="41">
        <f t="shared" ref="H85:I87" si="35">H86</f>
        <v>1</v>
      </c>
      <c r="I85" s="41">
        <f t="shared" si="35"/>
        <v>2</v>
      </c>
    </row>
    <row r="86" spans="1:9" ht="15.75" hidden="1" x14ac:dyDescent="0.25">
      <c r="A86" s="32" t="s">
        <v>207</v>
      </c>
      <c r="B86" s="11" t="s">
        <v>124</v>
      </c>
      <c r="C86" s="21">
        <v>552</v>
      </c>
      <c r="D86" s="5" t="s">
        <v>122</v>
      </c>
      <c r="E86" s="5" t="s">
        <v>125</v>
      </c>
      <c r="F86" s="12"/>
      <c r="G86" s="41">
        <f>G87</f>
        <v>0</v>
      </c>
      <c r="H86" s="41">
        <f t="shared" si="35"/>
        <v>1</v>
      </c>
      <c r="I86" s="41">
        <f t="shared" si="35"/>
        <v>2</v>
      </c>
    </row>
    <row r="87" spans="1:9" ht="31.5" hidden="1" x14ac:dyDescent="0.25">
      <c r="A87" s="32" t="s">
        <v>208</v>
      </c>
      <c r="B87" s="11" t="s">
        <v>63</v>
      </c>
      <c r="C87" s="21">
        <v>552</v>
      </c>
      <c r="D87" s="5" t="s">
        <v>122</v>
      </c>
      <c r="E87" s="5" t="s">
        <v>125</v>
      </c>
      <c r="F87" s="12" t="s">
        <v>61</v>
      </c>
      <c r="G87" s="41">
        <f>G88</f>
        <v>0</v>
      </c>
      <c r="H87" s="41">
        <f t="shared" si="35"/>
        <v>1</v>
      </c>
      <c r="I87" s="41">
        <f t="shared" si="35"/>
        <v>2</v>
      </c>
    </row>
    <row r="88" spans="1:9" ht="47.25" hidden="1" x14ac:dyDescent="0.25">
      <c r="A88" s="32" t="s">
        <v>158</v>
      </c>
      <c r="B88" s="11" t="s">
        <v>64</v>
      </c>
      <c r="C88" s="21">
        <v>552</v>
      </c>
      <c r="D88" s="5" t="s">
        <v>122</v>
      </c>
      <c r="E88" s="5" t="s">
        <v>125</v>
      </c>
      <c r="F88" s="12" t="s">
        <v>62</v>
      </c>
      <c r="G88" s="39">
        <v>0</v>
      </c>
      <c r="H88" s="39">
        <v>1</v>
      </c>
      <c r="I88" s="39">
        <v>2</v>
      </c>
    </row>
    <row r="89" spans="1:9" ht="15.75" x14ac:dyDescent="0.25">
      <c r="A89" s="33" t="s">
        <v>156</v>
      </c>
      <c r="B89" s="11" t="s">
        <v>42</v>
      </c>
      <c r="C89" s="21" t="s">
        <v>6</v>
      </c>
      <c r="D89" s="5" t="s">
        <v>41</v>
      </c>
      <c r="E89" s="5"/>
      <c r="F89" s="12"/>
      <c r="G89" s="39">
        <f>G90</f>
        <v>1508.8</v>
      </c>
      <c r="H89" s="39">
        <f t="shared" ref="H89:I90" si="36">H90</f>
        <v>783.4</v>
      </c>
      <c r="I89" s="39">
        <f t="shared" si="36"/>
        <v>826.4</v>
      </c>
    </row>
    <row r="90" spans="1:9" ht="63" x14ac:dyDescent="0.25">
      <c r="A90" s="33" t="s">
        <v>157</v>
      </c>
      <c r="B90" s="11" t="s">
        <v>175</v>
      </c>
      <c r="C90" s="22" t="s">
        <v>6</v>
      </c>
      <c r="D90" s="7" t="s">
        <v>41</v>
      </c>
      <c r="E90" s="7" t="s">
        <v>187</v>
      </c>
      <c r="F90" s="16"/>
      <c r="G90" s="40">
        <f>G91</f>
        <v>1508.8</v>
      </c>
      <c r="H90" s="40">
        <f t="shared" si="36"/>
        <v>783.4</v>
      </c>
      <c r="I90" s="40">
        <f t="shared" si="36"/>
        <v>826.4</v>
      </c>
    </row>
    <row r="91" spans="1:9" ht="47.25" x14ac:dyDescent="0.25">
      <c r="A91" s="33" t="s">
        <v>206</v>
      </c>
      <c r="B91" s="11" t="s">
        <v>179</v>
      </c>
      <c r="C91" s="22" t="s">
        <v>6</v>
      </c>
      <c r="D91" s="7" t="s">
        <v>41</v>
      </c>
      <c r="E91" s="26" t="s">
        <v>185</v>
      </c>
      <c r="F91" s="16"/>
      <c r="G91" s="40">
        <f>+G92+G98+G95</f>
        <v>1508.8</v>
      </c>
      <c r="H91" s="40">
        <f t="shared" ref="H91:I91" si="37">+H92+H98+H95</f>
        <v>783.4</v>
      </c>
      <c r="I91" s="40">
        <f t="shared" si="37"/>
        <v>826.4</v>
      </c>
    </row>
    <row r="92" spans="1:9" ht="47.25" x14ac:dyDescent="0.25">
      <c r="A92" s="32" t="s">
        <v>207</v>
      </c>
      <c r="B92" s="11" t="s">
        <v>48</v>
      </c>
      <c r="C92" s="21" t="s">
        <v>6</v>
      </c>
      <c r="D92" s="5" t="s">
        <v>41</v>
      </c>
      <c r="E92" s="5" t="s">
        <v>88</v>
      </c>
      <c r="F92" s="12"/>
      <c r="G92" s="39">
        <f>G93</f>
        <v>693.4</v>
      </c>
      <c r="H92" s="39">
        <f t="shared" ref="H92:I93" si="38">H93</f>
        <v>733.4</v>
      </c>
      <c r="I92" s="39">
        <f t="shared" si="38"/>
        <v>776.4</v>
      </c>
    </row>
    <row r="93" spans="1:9" ht="47.25" x14ac:dyDescent="0.25">
      <c r="A93" s="32" t="s">
        <v>208</v>
      </c>
      <c r="B93" s="11" t="s">
        <v>196</v>
      </c>
      <c r="C93" s="21">
        <v>552</v>
      </c>
      <c r="D93" s="5" t="s">
        <v>41</v>
      </c>
      <c r="E93" s="5" t="s">
        <v>88</v>
      </c>
      <c r="F93" s="12" t="s">
        <v>61</v>
      </c>
      <c r="G93" s="39">
        <f>G94</f>
        <v>693.4</v>
      </c>
      <c r="H93" s="39">
        <f t="shared" si="38"/>
        <v>733.4</v>
      </c>
      <c r="I93" s="39">
        <f t="shared" si="38"/>
        <v>776.4</v>
      </c>
    </row>
    <row r="94" spans="1:9" ht="47.25" x14ac:dyDescent="0.25">
      <c r="A94" s="34" t="s">
        <v>158</v>
      </c>
      <c r="B94" s="11" t="s">
        <v>64</v>
      </c>
      <c r="C94" s="21">
        <v>552</v>
      </c>
      <c r="D94" s="5" t="s">
        <v>41</v>
      </c>
      <c r="E94" s="5" t="s">
        <v>88</v>
      </c>
      <c r="F94" s="12" t="s">
        <v>62</v>
      </c>
      <c r="G94" s="39">
        <v>693.4</v>
      </c>
      <c r="H94" s="39">
        <v>733.4</v>
      </c>
      <c r="I94" s="39">
        <v>776.4</v>
      </c>
    </row>
    <row r="95" spans="1:9" ht="31.5" x14ac:dyDescent="0.25">
      <c r="A95" s="34" t="s">
        <v>159</v>
      </c>
      <c r="B95" s="11" t="s">
        <v>241</v>
      </c>
      <c r="C95" s="21" t="s">
        <v>6</v>
      </c>
      <c r="D95" s="5" t="s">
        <v>41</v>
      </c>
      <c r="E95" s="5" t="s">
        <v>240</v>
      </c>
      <c r="F95" s="12"/>
      <c r="G95" s="39">
        <f>G96</f>
        <v>765.4</v>
      </c>
      <c r="H95" s="39">
        <f t="shared" ref="H95:I96" si="39">H96</f>
        <v>0</v>
      </c>
      <c r="I95" s="39">
        <f t="shared" si="39"/>
        <v>0</v>
      </c>
    </row>
    <row r="96" spans="1:9" ht="47.25" x14ac:dyDescent="0.25">
      <c r="A96" s="34" t="s">
        <v>160</v>
      </c>
      <c r="B96" s="11" t="s">
        <v>196</v>
      </c>
      <c r="C96" s="21">
        <v>552</v>
      </c>
      <c r="D96" s="5" t="s">
        <v>41</v>
      </c>
      <c r="E96" s="5" t="s">
        <v>240</v>
      </c>
      <c r="F96" s="12" t="s">
        <v>61</v>
      </c>
      <c r="G96" s="39">
        <f>G97</f>
        <v>765.4</v>
      </c>
      <c r="H96" s="39">
        <f t="shared" si="39"/>
        <v>0</v>
      </c>
      <c r="I96" s="39">
        <f t="shared" si="39"/>
        <v>0</v>
      </c>
    </row>
    <row r="97" spans="1:9" ht="47.25" x14ac:dyDescent="0.25">
      <c r="A97" s="32" t="s">
        <v>161</v>
      </c>
      <c r="B97" s="11" t="s">
        <v>64</v>
      </c>
      <c r="C97" s="21">
        <v>552</v>
      </c>
      <c r="D97" s="5" t="s">
        <v>41</v>
      </c>
      <c r="E97" s="5" t="s">
        <v>240</v>
      </c>
      <c r="F97" s="12" t="s">
        <v>62</v>
      </c>
      <c r="G97" s="39">
        <v>765.4</v>
      </c>
      <c r="H97" s="39">
        <v>0</v>
      </c>
      <c r="I97" s="39">
        <v>0</v>
      </c>
    </row>
    <row r="98" spans="1:9" ht="31.5" x14ac:dyDescent="0.25">
      <c r="A98" s="32" t="s">
        <v>162</v>
      </c>
      <c r="B98" s="11" t="s">
        <v>53</v>
      </c>
      <c r="C98" s="21" t="s">
        <v>6</v>
      </c>
      <c r="D98" s="5" t="s">
        <v>41</v>
      </c>
      <c r="E98" s="5" t="s">
        <v>87</v>
      </c>
      <c r="F98" s="12"/>
      <c r="G98" s="39">
        <f>G99</f>
        <v>50</v>
      </c>
      <c r="H98" s="39">
        <f t="shared" ref="H98:I99" si="40">H99</f>
        <v>50</v>
      </c>
      <c r="I98" s="39">
        <f t="shared" si="40"/>
        <v>50</v>
      </c>
    </row>
    <row r="99" spans="1:9" ht="47.25" x14ac:dyDescent="0.25">
      <c r="A99" s="27" t="s">
        <v>199</v>
      </c>
      <c r="B99" s="11" t="s">
        <v>196</v>
      </c>
      <c r="C99" s="21">
        <v>552</v>
      </c>
      <c r="D99" s="5" t="s">
        <v>41</v>
      </c>
      <c r="E99" s="5" t="s">
        <v>87</v>
      </c>
      <c r="F99" s="12" t="s">
        <v>61</v>
      </c>
      <c r="G99" s="39">
        <f>G100</f>
        <v>50</v>
      </c>
      <c r="H99" s="39">
        <f t="shared" si="40"/>
        <v>50</v>
      </c>
      <c r="I99" s="39">
        <f t="shared" si="40"/>
        <v>50</v>
      </c>
    </row>
    <row r="100" spans="1:9" ht="47.25" x14ac:dyDescent="0.25">
      <c r="A100" s="27" t="s">
        <v>200</v>
      </c>
      <c r="B100" s="11" t="s">
        <v>64</v>
      </c>
      <c r="C100" s="21">
        <v>552</v>
      </c>
      <c r="D100" s="5" t="s">
        <v>41</v>
      </c>
      <c r="E100" s="5" t="s">
        <v>87</v>
      </c>
      <c r="F100" s="12" t="s">
        <v>62</v>
      </c>
      <c r="G100" s="39">
        <v>50</v>
      </c>
      <c r="H100" s="39">
        <v>50</v>
      </c>
      <c r="I100" s="39">
        <v>50</v>
      </c>
    </row>
    <row r="101" spans="1:9" ht="31.5" x14ac:dyDescent="0.25">
      <c r="A101" s="27" t="s">
        <v>201</v>
      </c>
      <c r="B101" s="11" t="s">
        <v>75</v>
      </c>
      <c r="C101" s="21" t="s">
        <v>6</v>
      </c>
      <c r="D101" s="5" t="s">
        <v>27</v>
      </c>
      <c r="E101" s="5"/>
      <c r="F101" s="12" t="s">
        <v>7</v>
      </c>
      <c r="G101" s="39">
        <f>G108+G114+G102</f>
        <v>1337.63</v>
      </c>
      <c r="H101" s="39">
        <f t="shared" ref="H101:I101" si="41">H108+H114+H102</f>
        <v>1281</v>
      </c>
      <c r="I101" s="39">
        <f t="shared" si="41"/>
        <v>1281</v>
      </c>
    </row>
    <row r="102" spans="1:9" ht="15.75" x14ac:dyDescent="0.25">
      <c r="A102" s="27" t="s">
        <v>202</v>
      </c>
      <c r="B102" s="11" t="s">
        <v>236</v>
      </c>
      <c r="C102" s="21" t="s">
        <v>6</v>
      </c>
      <c r="D102" s="5" t="s">
        <v>237</v>
      </c>
      <c r="E102" s="5"/>
      <c r="F102" s="12"/>
      <c r="G102" s="39">
        <f>G105</f>
        <v>226</v>
      </c>
      <c r="H102" s="39">
        <f t="shared" ref="H102:I102" si="42">H105</f>
        <v>226</v>
      </c>
      <c r="I102" s="39">
        <f t="shared" si="42"/>
        <v>226</v>
      </c>
    </row>
    <row r="103" spans="1:9" ht="63" x14ac:dyDescent="0.25">
      <c r="A103" s="27" t="s">
        <v>203</v>
      </c>
      <c r="B103" s="11" t="s">
        <v>175</v>
      </c>
      <c r="C103" s="21" t="s">
        <v>6</v>
      </c>
      <c r="D103" s="5" t="s">
        <v>237</v>
      </c>
      <c r="E103" s="5" t="s">
        <v>187</v>
      </c>
      <c r="F103" s="12"/>
      <c r="G103" s="39">
        <f>G104</f>
        <v>226</v>
      </c>
      <c r="H103" s="39">
        <f t="shared" ref="H103:I106" si="43">H104</f>
        <v>226</v>
      </c>
      <c r="I103" s="39">
        <f t="shared" si="43"/>
        <v>226</v>
      </c>
    </row>
    <row r="104" spans="1:9" ht="31.5" x14ac:dyDescent="0.25">
      <c r="A104" s="27" t="s">
        <v>259</v>
      </c>
      <c r="B104" s="11" t="s">
        <v>176</v>
      </c>
      <c r="C104" s="21" t="s">
        <v>6</v>
      </c>
      <c r="D104" s="5" t="s">
        <v>237</v>
      </c>
      <c r="E104" s="5" t="s">
        <v>188</v>
      </c>
      <c r="F104" s="12"/>
      <c r="G104" s="39">
        <f>G105</f>
        <v>226</v>
      </c>
      <c r="H104" s="39">
        <f t="shared" si="43"/>
        <v>226</v>
      </c>
      <c r="I104" s="39">
        <f t="shared" si="43"/>
        <v>226</v>
      </c>
    </row>
    <row r="105" spans="1:9" ht="15.75" x14ac:dyDescent="0.25">
      <c r="A105" s="27" t="s">
        <v>260</v>
      </c>
      <c r="B105" s="11" t="s">
        <v>238</v>
      </c>
      <c r="C105" s="21" t="s">
        <v>6</v>
      </c>
      <c r="D105" s="5" t="s">
        <v>237</v>
      </c>
      <c r="E105" s="5" t="s">
        <v>239</v>
      </c>
      <c r="F105" s="12" t="s">
        <v>7</v>
      </c>
      <c r="G105" s="39">
        <f>G106</f>
        <v>226</v>
      </c>
      <c r="H105" s="39">
        <f t="shared" si="43"/>
        <v>226</v>
      </c>
      <c r="I105" s="39">
        <f t="shared" si="43"/>
        <v>226</v>
      </c>
    </row>
    <row r="106" spans="1:9" ht="47.25" x14ac:dyDescent="0.25">
      <c r="A106" s="27" t="s">
        <v>261</v>
      </c>
      <c r="B106" s="11" t="s">
        <v>196</v>
      </c>
      <c r="C106" s="21">
        <v>552</v>
      </c>
      <c r="D106" s="5" t="s">
        <v>237</v>
      </c>
      <c r="E106" s="5" t="s">
        <v>239</v>
      </c>
      <c r="F106" s="12" t="s">
        <v>61</v>
      </c>
      <c r="G106" s="39">
        <f>G107</f>
        <v>226</v>
      </c>
      <c r="H106" s="39">
        <f t="shared" si="43"/>
        <v>226</v>
      </c>
      <c r="I106" s="39">
        <f t="shared" si="43"/>
        <v>226</v>
      </c>
    </row>
    <row r="107" spans="1:9" ht="47.25" x14ac:dyDescent="0.25">
      <c r="A107" s="27" t="s">
        <v>262</v>
      </c>
      <c r="B107" s="11" t="s">
        <v>64</v>
      </c>
      <c r="C107" s="21">
        <v>552</v>
      </c>
      <c r="D107" s="5" t="s">
        <v>237</v>
      </c>
      <c r="E107" s="5" t="s">
        <v>239</v>
      </c>
      <c r="F107" s="12" t="s">
        <v>62</v>
      </c>
      <c r="G107" s="39">
        <v>226</v>
      </c>
      <c r="H107" s="39">
        <v>226</v>
      </c>
      <c r="I107" s="39">
        <v>226</v>
      </c>
    </row>
    <row r="108" spans="1:9" ht="15.75" x14ac:dyDescent="0.25">
      <c r="A108" s="27" t="s">
        <v>263</v>
      </c>
      <c r="B108" s="11" t="s">
        <v>28</v>
      </c>
      <c r="C108" s="21" t="s">
        <v>6</v>
      </c>
      <c r="D108" s="5" t="s">
        <v>29</v>
      </c>
      <c r="E108" s="5"/>
      <c r="F108" s="12"/>
      <c r="G108" s="39">
        <f>G111</f>
        <v>25</v>
      </c>
      <c r="H108" s="39">
        <f t="shared" ref="H108:I108" si="44">H111</f>
        <v>25</v>
      </c>
      <c r="I108" s="39">
        <f t="shared" si="44"/>
        <v>25</v>
      </c>
    </row>
    <row r="109" spans="1:9" ht="63" x14ac:dyDescent="0.25">
      <c r="A109" s="28">
        <v>90</v>
      </c>
      <c r="B109" s="11" t="s">
        <v>175</v>
      </c>
      <c r="C109" s="21" t="s">
        <v>6</v>
      </c>
      <c r="D109" s="5" t="s">
        <v>29</v>
      </c>
      <c r="E109" s="5" t="s">
        <v>187</v>
      </c>
      <c r="F109" s="12"/>
      <c r="G109" s="39">
        <f>G110</f>
        <v>25</v>
      </c>
      <c r="H109" s="39">
        <f t="shared" ref="H109:I112" si="45">H110</f>
        <v>25</v>
      </c>
      <c r="I109" s="39">
        <f t="shared" si="45"/>
        <v>25</v>
      </c>
    </row>
    <row r="110" spans="1:9" ht="31.5" x14ac:dyDescent="0.25">
      <c r="A110" s="28">
        <v>91</v>
      </c>
      <c r="B110" s="11" t="s">
        <v>176</v>
      </c>
      <c r="C110" s="21" t="s">
        <v>6</v>
      </c>
      <c r="D110" s="5" t="s">
        <v>29</v>
      </c>
      <c r="E110" s="5" t="s">
        <v>188</v>
      </c>
      <c r="F110" s="12"/>
      <c r="G110" s="39">
        <f>G111</f>
        <v>25</v>
      </c>
      <c r="H110" s="39">
        <f t="shared" si="45"/>
        <v>25</v>
      </c>
      <c r="I110" s="39">
        <f t="shared" si="45"/>
        <v>25</v>
      </c>
    </row>
    <row r="111" spans="1:9" ht="31.5" x14ac:dyDescent="0.25">
      <c r="A111" s="28">
        <v>92</v>
      </c>
      <c r="B111" s="11" t="s">
        <v>105</v>
      </c>
      <c r="C111" s="21" t="s">
        <v>6</v>
      </c>
      <c r="D111" s="5" t="s">
        <v>29</v>
      </c>
      <c r="E111" s="5" t="s">
        <v>85</v>
      </c>
      <c r="F111" s="12" t="s">
        <v>7</v>
      </c>
      <c r="G111" s="39">
        <f>G112</f>
        <v>25</v>
      </c>
      <c r="H111" s="39">
        <f t="shared" si="45"/>
        <v>25</v>
      </c>
      <c r="I111" s="39">
        <f t="shared" si="45"/>
        <v>25</v>
      </c>
    </row>
    <row r="112" spans="1:9" ht="47.25" x14ac:dyDescent="0.25">
      <c r="A112" s="28">
        <v>93</v>
      </c>
      <c r="B112" s="11" t="s">
        <v>196</v>
      </c>
      <c r="C112" s="21">
        <v>552</v>
      </c>
      <c r="D112" s="5" t="s">
        <v>29</v>
      </c>
      <c r="E112" s="5" t="s">
        <v>86</v>
      </c>
      <c r="F112" s="12" t="s">
        <v>61</v>
      </c>
      <c r="G112" s="39">
        <f>G113</f>
        <v>25</v>
      </c>
      <c r="H112" s="39">
        <f t="shared" si="45"/>
        <v>25</v>
      </c>
      <c r="I112" s="39">
        <f t="shared" si="45"/>
        <v>25</v>
      </c>
    </row>
    <row r="113" spans="1:9" ht="47.25" x14ac:dyDescent="0.25">
      <c r="A113" s="28">
        <v>94</v>
      </c>
      <c r="B113" s="11" t="s">
        <v>64</v>
      </c>
      <c r="C113" s="21">
        <v>552</v>
      </c>
      <c r="D113" s="5" t="s">
        <v>29</v>
      </c>
      <c r="E113" s="5" t="s">
        <v>85</v>
      </c>
      <c r="F113" s="12" t="s">
        <v>62</v>
      </c>
      <c r="G113" s="39">
        <v>25</v>
      </c>
      <c r="H113" s="39">
        <v>25</v>
      </c>
      <c r="I113" s="39">
        <v>25</v>
      </c>
    </row>
    <row r="114" spans="1:9" ht="15.75" x14ac:dyDescent="0.25">
      <c r="A114" s="27" t="s">
        <v>163</v>
      </c>
      <c r="B114" s="11" t="s">
        <v>30</v>
      </c>
      <c r="C114" s="21" t="s">
        <v>6</v>
      </c>
      <c r="D114" s="5" t="s">
        <v>31</v>
      </c>
      <c r="E114" s="5"/>
      <c r="F114" s="12" t="s">
        <v>7</v>
      </c>
      <c r="G114" s="39">
        <f>G125+G128+G117+G120</f>
        <v>1086.6300000000001</v>
      </c>
      <c r="H114" s="39">
        <f t="shared" ref="H114:I114" si="46">H125+H128+H117+H120</f>
        <v>1030</v>
      </c>
      <c r="I114" s="39">
        <f t="shared" si="46"/>
        <v>1030</v>
      </c>
    </row>
    <row r="115" spans="1:9" ht="63" x14ac:dyDescent="0.25">
      <c r="A115" s="27" t="s">
        <v>233</v>
      </c>
      <c r="B115" s="11" t="s">
        <v>175</v>
      </c>
      <c r="C115" s="21" t="s">
        <v>6</v>
      </c>
      <c r="D115" s="5" t="s">
        <v>31</v>
      </c>
      <c r="E115" s="5" t="s">
        <v>187</v>
      </c>
      <c r="F115" s="12"/>
      <c r="G115" s="39">
        <f>G117+G120</f>
        <v>211.63</v>
      </c>
      <c r="H115" s="39">
        <f t="shared" ref="H115:I115" si="47">H117+H120</f>
        <v>197</v>
      </c>
      <c r="I115" s="39">
        <f t="shared" si="47"/>
        <v>197</v>
      </c>
    </row>
    <row r="116" spans="1:9" ht="31.5" x14ac:dyDescent="0.25">
      <c r="A116" s="27" t="s">
        <v>234</v>
      </c>
      <c r="B116" s="11" t="s">
        <v>176</v>
      </c>
      <c r="C116" s="21" t="s">
        <v>6</v>
      </c>
      <c r="D116" s="5" t="s">
        <v>31</v>
      </c>
      <c r="E116" s="5" t="s">
        <v>188</v>
      </c>
      <c r="F116" s="12"/>
      <c r="G116" s="39">
        <f>G115</f>
        <v>211.63</v>
      </c>
      <c r="H116" s="39">
        <f t="shared" ref="H116:I116" si="48">H115</f>
        <v>197</v>
      </c>
      <c r="I116" s="39">
        <f t="shared" si="48"/>
        <v>197</v>
      </c>
    </row>
    <row r="117" spans="1:9" ht="15.75" x14ac:dyDescent="0.25">
      <c r="A117" s="27" t="s">
        <v>235</v>
      </c>
      <c r="B117" s="11" t="s">
        <v>103</v>
      </c>
      <c r="C117" s="21" t="s">
        <v>6</v>
      </c>
      <c r="D117" s="5" t="s">
        <v>31</v>
      </c>
      <c r="E117" s="5" t="s">
        <v>82</v>
      </c>
      <c r="F117" s="12" t="s">
        <v>7</v>
      </c>
      <c r="G117" s="39">
        <f>G118</f>
        <v>25</v>
      </c>
      <c r="H117" s="39">
        <f t="shared" ref="H117:I118" si="49">H118</f>
        <v>25</v>
      </c>
      <c r="I117" s="39">
        <f t="shared" si="49"/>
        <v>25</v>
      </c>
    </row>
    <row r="118" spans="1:9" ht="47.25" x14ac:dyDescent="0.25">
      <c r="A118" s="28">
        <v>99</v>
      </c>
      <c r="B118" s="11" t="s">
        <v>196</v>
      </c>
      <c r="C118" s="21">
        <v>552</v>
      </c>
      <c r="D118" s="5" t="s">
        <v>31</v>
      </c>
      <c r="E118" s="5" t="s">
        <v>82</v>
      </c>
      <c r="F118" s="12" t="s">
        <v>61</v>
      </c>
      <c r="G118" s="39">
        <f>G119</f>
        <v>25</v>
      </c>
      <c r="H118" s="39">
        <f t="shared" si="49"/>
        <v>25</v>
      </c>
      <c r="I118" s="39">
        <f t="shared" si="49"/>
        <v>25</v>
      </c>
    </row>
    <row r="119" spans="1:9" ht="47.25" x14ac:dyDescent="0.25">
      <c r="A119" s="28">
        <v>100</v>
      </c>
      <c r="B119" s="11" t="s">
        <v>64</v>
      </c>
      <c r="C119" s="21">
        <v>552</v>
      </c>
      <c r="D119" s="5" t="s">
        <v>31</v>
      </c>
      <c r="E119" s="5" t="s">
        <v>82</v>
      </c>
      <c r="F119" s="12" t="s">
        <v>62</v>
      </c>
      <c r="G119" s="39">
        <v>25</v>
      </c>
      <c r="H119" s="39">
        <v>25</v>
      </c>
      <c r="I119" s="39">
        <v>25</v>
      </c>
    </row>
    <row r="120" spans="1:9" ht="15.75" x14ac:dyDescent="0.25">
      <c r="A120" s="28">
        <v>101</v>
      </c>
      <c r="B120" s="17" t="s">
        <v>102</v>
      </c>
      <c r="C120" s="22" t="s">
        <v>6</v>
      </c>
      <c r="D120" s="7" t="s">
        <v>31</v>
      </c>
      <c r="E120" s="7" t="s">
        <v>81</v>
      </c>
      <c r="F120" s="16" t="s">
        <v>7</v>
      </c>
      <c r="G120" s="40">
        <f>G121</f>
        <v>186.63</v>
      </c>
      <c r="H120" s="40">
        <f t="shared" ref="H120:I121" si="50">H121</f>
        <v>172</v>
      </c>
      <c r="I120" s="40">
        <f t="shared" si="50"/>
        <v>172</v>
      </c>
    </row>
    <row r="121" spans="1:9" ht="47.25" x14ac:dyDescent="0.25">
      <c r="A121" s="29">
        <v>102</v>
      </c>
      <c r="B121" s="17" t="s">
        <v>196</v>
      </c>
      <c r="C121" s="22">
        <v>552</v>
      </c>
      <c r="D121" s="7" t="s">
        <v>31</v>
      </c>
      <c r="E121" s="7" t="s">
        <v>81</v>
      </c>
      <c r="F121" s="16" t="s">
        <v>61</v>
      </c>
      <c r="G121" s="40">
        <f>G122</f>
        <v>186.63</v>
      </c>
      <c r="H121" s="40">
        <f t="shared" si="50"/>
        <v>172</v>
      </c>
      <c r="I121" s="40">
        <f t="shared" si="50"/>
        <v>172</v>
      </c>
    </row>
    <row r="122" spans="1:9" ht="47.25" x14ac:dyDescent="0.25">
      <c r="A122" s="29">
        <v>104</v>
      </c>
      <c r="B122" s="17" t="s">
        <v>64</v>
      </c>
      <c r="C122" s="22">
        <v>552</v>
      </c>
      <c r="D122" s="7" t="s">
        <v>31</v>
      </c>
      <c r="E122" s="7" t="s">
        <v>81</v>
      </c>
      <c r="F122" s="16" t="s">
        <v>62</v>
      </c>
      <c r="G122" s="40">
        <v>186.63</v>
      </c>
      <c r="H122" s="40">
        <v>172</v>
      </c>
      <c r="I122" s="40">
        <v>172</v>
      </c>
    </row>
    <row r="123" spans="1:9" ht="63" x14ac:dyDescent="0.25">
      <c r="A123" s="29">
        <v>105</v>
      </c>
      <c r="B123" s="11" t="s">
        <v>175</v>
      </c>
      <c r="C123" s="21" t="s">
        <v>6</v>
      </c>
      <c r="D123" s="5" t="s">
        <v>31</v>
      </c>
      <c r="E123" s="7" t="s">
        <v>187</v>
      </c>
      <c r="F123" s="12"/>
      <c r="G123" s="39">
        <f>G125+G128</f>
        <v>875</v>
      </c>
      <c r="H123" s="39">
        <f t="shared" ref="H123:I123" si="51">H125+H128</f>
        <v>833</v>
      </c>
      <c r="I123" s="39">
        <f t="shared" si="51"/>
        <v>833</v>
      </c>
    </row>
    <row r="124" spans="1:9" ht="63" x14ac:dyDescent="0.25">
      <c r="A124" s="29">
        <v>106</v>
      </c>
      <c r="B124" s="11" t="s">
        <v>177</v>
      </c>
      <c r="C124" s="21" t="s">
        <v>6</v>
      </c>
      <c r="D124" s="5" t="s">
        <v>31</v>
      </c>
      <c r="E124" s="7" t="s">
        <v>205</v>
      </c>
      <c r="F124" s="12"/>
      <c r="G124" s="39">
        <f>G123</f>
        <v>875</v>
      </c>
      <c r="H124" s="39">
        <f t="shared" ref="H124:I124" si="52">H123</f>
        <v>833</v>
      </c>
      <c r="I124" s="39">
        <f t="shared" si="52"/>
        <v>833</v>
      </c>
    </row>
    <row r="125" spans="1:9" ht="15.75" x14ac:dyDescent="0.25">
      <c r="A125" s="29">
        <v>107</v>
      </c>
      <c r="B125" s="11" t="s">
        <v>46</v>
      </c>
      <c r="C125" s="21" t="s">
        <v>6</v>
      </c>
      <c r="D125" s="5" t="s">
        <v>31</v>
      </c>
      <c r="E125" s="5" t="s">
        <v>84</v>
      </c>
      <c r="F125" s="12" t="s">
        <v>7</v>
      </c>
      <c r="G125" s="39">
        <f>G126</f>
        <v>725</v>
      </c>
      <c r="H125" s="39">
        <f t="shared" ref="H125:I126" si="53">H126</f>
        <v>703</v>
      </c>
      <c r="I125" s="39">
        <f t="shared" si="53"/>
        <v>703</v>
      </c>
    </row>
    <row r="126" spans="1:9" ht="47.25" x14ac:dyDescent="0.25">
      <c r="A126" s="29">
        <v>108</v>
      </c>
      <c r="B126" s="11" t="s">
        <v>196</v>
      </c>
      <c r="C126" s="21">
        <v>552</v>
      </c>
      <c r="D126" s="5" t="s">
        <v>31</v>
      </c>
      <c r="E126" s="5" t="s">
        <v>84</v>
      </c>
      <c r="F126" s="12" t="s">
        <v>61</v>
      </c>
      <c r="G126" s="39">
        <f>G127</f>
        <v>725</v>
      </c>
      <c r="H126" s="39">
        <f t="shared" si="53"/>
        <v>703</v>
      </c>
      <c r="I126" s="39">
        <f t="shared" si="53"/>
        <v>703</v>
      </c>
    </row>
    <row r="127" spans="1:9" ht="47.25" x14ac:dyDescent="0.25">
      <c r="A127" s="29">
        <v>109</v>
      </c>
      <c r="B127" s="11" t="s">
        <v>64</v>
      </c>
      <c r="C127" s="21">
        <v>552</v>
      </c>
      <c r="D127" s="5" t="s">
        <v>31</v>
      </c>
      <c r="E127" s="5" t="s">
        <v>84</v>
      </c>
      <c r="F127" s="12" t="s">
        <v>62</v>
      </c>
      <c r="G127" s="39">
        <v>725</v>
      </c>
      <c r="H127" s="39">
        <v>703</v>
      </c>
      <c r="I127" s="39">
        <v>703</v>
      </c>
    </row>
    <row r="128" spans="1:9" ht="15.75" x14ac:dyDescent="0.25">
      <c r="A128" s="29">
        <v>110</v>
      </c>
      <c r="B128" s="11" t="s">
        <v>32</v>
      </c>
      <c r="C128" s="21" t="s">
        <v>6</v>
      </c>
      <c r="D128" s="5" t="s">
        <v>31</v>
      </c>
      <c r="E128" s="5" t="s">
        <v>83</v>
      </c>
      <c r="F128" s="12" t="s">
        <v>7</v>
      </c>
      <c r="G128" s="39">
        <f>G129</f>
        <v>150</v>
      </c>
      <c r="H128" s="39">
        <f t="shared" ref="H128:I129" si="54">H129</f>
        <v>130</v>
      </c>
      <c r="I128" s="39">
        <f t="shared" si="54"/>
        <v>130</v>
      </c>
    </row>
    <row r="129" spans="1:9" ht="31.5" x14ac:dyDescent="0.25">
      <c r="A129" s="29">
        <v>111</v>
      </c>
      <c r="B129" s="11" t="s">
        <v>63</v>
      </c>
      <c r="C129" s="21">
        <v>552</v>
      </c>
      <c r="D129" s="5" t="s">
        <v>31</v>
      </c>
      <c r="E129" s="5" t="s">
        <v>83</v>
      </c>
      <c r="F129" s="12" t="s">
        <v>61</v>
      </c>
      <c r="G129" s="39">
        <f>G130</f>
        <v>150</v>
      </c>
      <c r="H129" s="39">
        <f t="shared" si="54"/>
        <v>130</v>
      </c>
      <c r="I129" s="39">
        <f t="shared" si="54"/>
        <v>130</v>
      </c>
    </row>
    <row r="130" spans="1:9" ht="47.25" x14ac:dyDescent="0.25">
      <c r="A130" s="29">
        <v>112</v>
      </c>
      <c r="B130" s="11" t="s">
        <v>64</v>
      </c>
      <c r="C130" s="21">
        <v>552</v>
      </c>
      <c r="D130" s="5" t="s">
        <v>31</v>
      </c>
      <c r="E130" s="5" t="s">
        <v>83</v>
      </c>
      <c r="F130" s="12" t="s">
        <v>62</v>
      </c>
      <c r="G130" s="39">
        <v>150</v>
      </c>
      <c r="H130" s="39">
        <v>130</v>
      </c>
      <c r="I130" s="39">
        <v>130</v>
      </c>
    </row>
    <row r="131" spans="1:9" ht="15.75" x14ac:dyDescent="0.25">
      <c r="A131" s="29">
        <v>113</v>
      </c>
      <c r="B131" s="11" t="s">
        <v>74</v>
      </c>
      <c r="C131" s="21" t="s">
        <v>6</v>
      </c>
      <c r="D131" s="5" t="s">
        <v>33</v>
      </c>
      <c r="E131" s="5" t="s">
        <v>7</v>
      </c>
      <c r="F131" s="12" t="s">
        <v>7</v>
      </c>
      <c r="G131" s="39">
        <f>G132</f>
        <v>10332.6</v>
      </c>
      <c r="H131" s="39">
        <f t="shared" ref="H131:I131" si="55">H132</f>
        <v>7969.15</v>
      </c>
      <c r="I131" s="39">
        <f t="shared" si="55"/>
        <v>7571.65</v>
      </c>
    </row>
    <row r="132" spans="1:9" ht="21.75" customHeight="1" x14ac:dyDescent="0.25">
      <c r="A132" s="29">
        <v>114</v>
      </c>
      <c r="B132" s="11" t="s">
        <v>34</v>
      </c>
      <c r="C132" s="21" t="s">
        <v>6</v>
      </c>
      <c r="D132" s="5" t="s">
        <v>35</v>
      </c>
      <c r="E132" s="5"/>
      <c r="F132" s="12" t="s">
        <v>7</v>
      </c>
      <c r="G132" s="39">
        <f>G135+G140</f>
        <v>10332.6</v>
      </c>
      <c r="H132" s="39">
        <f t="shared" ref="H132:I132" si="56">H135+H140</f>
        <v>7969.15</v>
      </c>
      <c r="I132" s="39">
        <f t="shared" si="56"/>
        <v>7571.65</v>
      </c>
    </row>
    <row r="133" spans="1:9" ht="48.75" customHeight="1" x14ac:dyDescent="0.25">
      <c r="A133" s="29">
        <v>115</v>
      </c>
      <c r="B133" s="11" t="s">
        <v>180</v>
      </c>
      <c r="C133" s="21" t="s">
        <v>6</v>
      </c>
      <c r="D133" s="5" t="s">
        <v>35</v>
      </c>
      <c r="E133" s="5" t="s">
        <v>189</v>
      </c>
      <c r="F133" s="12"/>
      <c r="G133" s="39">
        <f>G134</f>
        <v>75</v>
      </c>
      <c r="H133" s="39">
        <f t="shared" ref="H133:I136" si="57">H134</f>
        <v>75</v>
      </c>
      <c r="I133" s="39">
        <f t="shared" si="57"/>
        <v>75</v>
      </c>
    </row>
    <row r="134" spans="1:9" ht="58.5" customHeight="1" x14ac:dyDescent="0.25">
      <c r="A134" s="29">
        <v>116</v>
      </c>
      <c r="B134" s="11" t="s">
        <v>181</v>
      </c>
      <c r="C134" s="21" t="s">
        <v>6</v>
      </c>
      <c r="D134" s="5" t="s">
        <v>35</v>
      </c>
      <c r="E134" s="5" t="s">
        <v>184</v>
      </c>
      <c r="F134" s="12"/>
      <c r="G134" s="39">
        <f>G135</f>
        <v>75</v>
      </c>
      <c r="H134" s="39">
        <f t="shared" si="57"/>
        <v>75</v>
      </c>
      <c r="I134" s="39">
        <f t="shared" si="57"/>
        <v>75</v>
      </c>
    </row>
    <row r="135" spans="1:9" ht="20.25" customHeight="1" x14ac:dyDescent="0.25">
      <c r="A135" s="29">
        <v>117</v>
      </c>
      <c r="B135" s="11" t="s">
        <v>106</v>
      </c>
      <c r="C135" s="21" t="s">
        <v>6</v>
      </c>
      <c r="D135" s="5" t="s">
        <v>35</v>
      </c>
      <c r="E135" s="5" t="s">
        <v>80</v>
      </c>
      <c r="F135" s="12"/>
      <c r="G135" s="39">
        <f>G136</f>
        <v>75</v>
      </c>
      <c r="H135" s="39">
        <f t="shared" si="57"/>
        <v>75</v>
      </c>
      <c r="I135" s="39">
        <f t="shared" si="57"/>
        <v>75</v>
      </c>
    </row>
    <row r="136" spans="1:9" ht="36" customHeight="1" x14ac:dyDescent="0.25">
      <c r="A136" s="29">
        <v>118</v>
      </c>
      <c r="B136" s="11" t="s">
        <v>196</v>
      </c>
      <c r="C136" s="21">
        <v>552</v>
      </c>
      <c r="D136" s="5" t="s">
        <v>35</v>
      </c>
      <c r="E136" s="5" t="s">
        <v>80</v>
      </c>
      <c r="F136" s="12" t="s">
        <v>61</v>
      </c>
      <c r="G136" s="39">
        <f>G137</f>
        <v>75</v>
      </c>
      <c r="H136" s="39">
        <f t="shared" si="57"/>
        <v>75</v>
      </c>
      <c r="I136" s="39">
        <f t="shared" si="57"/>
        <v>75</v>
      </c>
    </row>
    <row r="137" spans="1:9" ht="49.5" customHeight="1" x14ac:dyDescent="0.25">
      <c r="A137" s="29">
        <v>119</v>
      </c>
      <c r="B137" s="11" t="s">
        <v>64</v>
      </c>
      <c r="C137" s="21">
        <v>552</v>
      </c>
      <c r="D137" s="5" t="s">
        <v>35</v>
      </c>
      <c r="E137" s="5" t="s">
        <v>80</v>
      </c>
      <c r="F137" s="12" t="s">
        <v>62</v>
      </c>
      <c r="G137" s="39">
        <v>75</v>
      </c>
      <c r="H137" s="39">
        <v>75</v>
      </c>
      <c r="I137" s="39">
        <v>75</v>
      </c>
    </row>
    <row r="138" spans="1:9" ht="20.25" customHeight="1" x14ac:dyDescent="0.25">
      <c r="A138" s="29">
        <v>120</v>
      </c>
      <c r="B138" s="11" t="s">
        <v>166</v>
      </c>
      <c r="C138" s="21" t="s">
        <v>6</v>
      </c>
      <c r="D138" s="5" t="s">
        <v>35</v>
      </c>
      <c r="E138" s="5">
        <v>9000000000</v>
      </c>
      <c r="F138" s="12"/>
      <c r="G138" s="39">
        <f>G139</f>
        <v>10257.6</v>
      </c>
      <c r="H138" s="39">
        <f t="shared" ref="H138:I141" si="58">H139</f>
        <v>7894.15</v>
      </c>
      <c r="I138" s="39">
        <f t="shared" si="58"/>
        <v>7496.65</v>
      </c>
    </row>
    <row r="139" spans="1:9" ht="20.25" customHeight="1" x14ac:dyDescent="0.25">
      <c r="A139" s="29">
        <v>121</v>
      </c>
      <c r="B139" s="11" t="s">
        <v>174</v>
      </c>
      <c r="C139" s="21" t="s">
        <v>6</v>
      </c>
      <c r="D139" s="5" t="s">
        <v>35</v>
      </c>
      <c r="E139" s="5" t="s">
        <v>173</v>
      </c>
      <c r="F139" s="12"/>
      <c r="G139" s="39">
        <f>G140</f>
        <v>10257.6</v>
      </c>
      <c r="H139" s="39">
        <f t="shared" si="58"/>
        <v>7894.15</v>
      </c>
      <c r="I139" s="39">
        <f t="shared" si="58"/>
        <v>7496.65</v>
      </c>
    </row>
    <row r="140" spans="1:9" ht="66.75" customHeight="1" x14ac:dyDescent="0.25">
      <c r="A140" s="29">
        <v>122</v>
      </c>
      <c r="B140" s="11" t="s">
        <v>113</v>
      </c>
      <c r="C140" s="21" t="s">
        <v>6</v>
      </c>
      <c r="D140" s="5" t="s">
        <v>35</v>
      </c>
      <c r="E140" s="5" t="s">
        <v>112</v>
      </c>
      <c r="F140" s="12"/>
      <c r="G140" s="39">
        <f>G141</f>
        <v>10257.6</v>
      </c>
      <c r="H140" s="39">
        <f t="shared" si="58"/>
        <v>7894.15</v>
      </c>
      <c r="I140" s="39">
        <f t="shared" si="58"/>
        <v>7496.65</v>
      </c>
    </row>
    <row r="141" spans="1:9" ht="15.75" x14ac:dyDescent="0.25">
      <c r="A141" s="29">
        <v>123</v>
      </c>
      <c r="B141" s="11" t="s">
        <v>70</v>
      </c>
      <c r="C141" s="21">
        <v>552</v>
      </c>
      <c r="D141" s="5" t="s">
        <v>35</v>
      </c>
      <c r="E141" s="5" t="s">
        <v>112</v>
      </c>
      <c r="F141" s="12" t="s">
        <v>69</v>
      </c>
      <c r="G141" s="39">
        <f>G142</f>
        <v>10257.6</v>
      </c>
      <c r="H141" s="39">
        <f t="shared" si="58"/>
        <v>7894.15</v>
      </c>
      <c r="I141" s="39">
        <f t="shared" si="58"/>
        <v>7496.65</v>
      </c>
    </row>
    <row r="142" spans="1:9" ht="15.75" x14ac:dyDescent="0.25">
      <c r="A142" s="29">
        <v>124</v>
      </c>
      <c r="B142" s="11" t="s">
        <v>52</v>
      </c>
      <c r="C142" s="21">
        <v>552</v>
      </c>
      <c r="D142" s="5" t="s">
        <v>35</v>
      </c>
      <c r="E142" s="5" t="s">
        <v>112</v>
      </c>
      <c r="F142" s="12" t="s">
        <v>51</v>
      </c>
      <c r="G142" s="39">
        <v>10257.6</v>
      </c>
      <c r="H142" s="39">
        <v>7894.15</v>
      </c>
      <c r="I142" s="39">
        <v>7496.65</v>
      </c>
    </row>
    <row r="143" spans="1:9" ht="15.75" x14ac:dyDescent="0.25">
      <c r="A143" s="29">
        <v>125</v>
      </c>
      <c r="B143" s="11" t="s">
        <v>73</v>
      </c>
      <c r="C143" s="21" t="s">
        <v>6</v>
      </c>
      <c r="D143" s="5" t="s">
        <v>36</v>
      </c>
      <c r="E143" s="5" t="s">
        <v>7</v>
      </c>
      <c r="F143" s="12" t="s">
        <v>7</v>
      </c>
      <c r="G143" s="39">
        <f>G144</f>
        <v>7.8</v>
      </c>
      <c r="H143" s="39">
        <f t="shared" ref="H143:I143" si="59">H144</f>
        <v>7.8</v>
      </c>
      <c r="I143" s="39">
        <f t="shared" si="59"/>
        <v>7.8</v>
      </c>
    </row>
    <row r="144" spans="1:9" ht="15.75" x14ac:dyDescent="0.25">
      <c r="A144" s="29">
        <v>126</v>
      </c>
      <c r="B144" s="11" t="s">
        <v>37</v>
      </c>
      <c r="C144" s="21" t="s">
        <v>6</v>
      </c>
      <c r="D144" s="5" t="s">
        <v>38</v>
      </c>
      <c r="E144" s="5"/>
      <c r="F144" s="12"/>
      <c r="G144" s="39">
        <f>+G147</f>
        <v>7.8</v>
      </c>
      <c r="H144" s="39">
        <f t="shared" ref="H144:I144" si="60">+H147</f>
        <v>7.8</v>
      </c>
      <c r="I144" s="39">
        <f t="shared" si="60"/>
        <v>7.8</v>
      </c>
    </row>
    <row r="145" spans="1:9" ht="63" x14ac:dyDescent="0.25">
      <c r="A145" s="29">
        <v>127</v>
      </c>
      <c r="B145" s="11" t="s">
        <v>175</v>
      </c>
      <c r="C145" s="21" t="s">
        <v>6</v>
      </c>
      <c r="D145" s="5" t="s">
        <v>38</v>
      </c>
      <c r="E145" s="5" t="s">
        <v>187</v>
      </c>
      <c r="F145" s="12"/>
      <c r="G145" s="39">
        <f>G144</f>
        <v>7.8</v>
      </c>
      <c r="H145" s="39">
        <f t="shared" ref="H145:I145" si="61">H144</f>
        <v>7.8</v>
      </c>
      <c r="I145" s="39">
        <f t="shared" si="61"/>
        <v>7.8</v>
      </c>
    </row>
    <row r="146" spans="1:9" ht="31.5" x14ac:dyDescent="0.25">
      <c r="A146" s="29">
        <v>128</v>
      </c>
      <c r="B146" s="11" t="s">
        <v>176</v>
      </c>
      <c r="C146" s="21" t="s">
        <v>6</v>
      </c>
      <c r="D146" s="5" t="s">
        <v>38</v>
      </c>
      <c r="E146" s="5" t="s">
        <v>188</v>
      </c>
      <c r="F146" s="12"/>
      <c r="G146" s="39">
        <f>G144</f>
        <v>7.8</v>
      </c>
      <c r="H146" s="39">
        <f t="shared" ref="H146:I146" si="62">H144</f>
        <v>7.8</v>
      </c>
      <c r="I146" s="39">
        <f t="shared" si="62"/>
        <v>7.8</v>
      </c>
    </row>
    <row r="147" spans="1:9" ht="31.5" x14ac:dyDescent="0.25">
      <c r="A147" s="29">
        <v>129</v>
      </c>
      <c r="B147" s="11" t="s">
        <v>190</v>
      </c>
      <c r="C147" s="21" t="s">
        <v>6</v>
      </c>
      <c r="D147" s="5" t="s">
        <v>38</v>
      </c>
      <c r="E147" s="5" t="s">
        <v>111</v>
      </c>
      <c r="F147" s="12" t="s">
        <v>7</v>
      </c>
      <c r="G147" s="39">
        <f>G148</f>
        <v>7.8</v>
      </c>
      <c r="H147" s="39">
        <f t="shared" ref="H147:I148" si="63">H148</f>
        <v>7.8</v>
      </c>
      <c r="I147" s="39">
        <f t="shared" si="63"/>
        <v>7.8</v>
      </c>
    </row>
    <row r="148" spans="1:9" ht="47.25" x14ac:dyDescent="0.25">
      <c r="A148" s="29">
        <v>130</v>
      </c>
      <c r="B148" s="11" t="s">
        <v>196</v>
      </c>
      <c r="C148" s="21">
        <v>552</v>
      </c>
      <c r="D148" s="5" t="s">
        <v>38</v>
      </c>
      <c r="E148" s="5" t="s">
        <v>111</v>
      </c>
      <c r="F148" s="12" t="s">
        <v>61</v>
      </c>
      <c r="G148" s="39">
        <f>G149</f>
        <v>7.8</v>
      </c>
      <c r="H148" s="39">
        <f t="shared" si="63"/>
        <v>7.8</v>
      </c>
      <c r="I148" s="39">
        <f t="shared" si="63"/>
        <v>7.8</v>
      </c>
    </row>
    <row r="149" spans="1:9" ht="47.25" x14ac:dyDescent="0.25">
      <c r="A149" s="29">
        <v>131</v>
      </c>
      <c r="B149" s="11" t="s">
        <v>64</v>
      </c>
      <c r="C149" s="21">
        <v>552</v>
      </c>
      <c r="D149" s="5" t="s">
        <v>38</v>
      </c>
      <c r="E149" s="5" t="s">
        <v>111</v>
      </c>
      <c r="F149" s="12" t="s">
        <v>62</v>
      </c>
      <c r="G149" s="39">
        <v>7.8</v>
      </c>
      <c r="H149" s="39">
        <v>7.8</v>
      </c>
      <c r="I149" s="39">
        <v>7.8</v>
      </c>
    </row>
    <row r="150" spans="1:9" ht="15.75" x14ac:dyDescent="0.25">
      <c r="A150" s="29">
        <v>132</v>
      </c>
      <c r="B150" s="11" t="s">
        <v>119</v>
      </c>
      <c r="C150" s="21">
        <v>552</v>
      </c>
      <c r="D150" s="5" t="s">
        <v>114</v>
      </c>
      <c r="E150" s="5"/>
      <c r="F150" s="12"/>
      <c r="G150" s="39">
        <f>G151</f>
        <v>60</v>
      </c>
      <c r="H150" s="39">
        <f t="shared" ref="H150:I150" si="64">H151</f>
        <v>60</v>
      </c>
      <c r="I150" s="39">
        <f t="shared" si="64"/>
        <v>60</v>
      </c>
    </row>
    <row r="151" spans="1:9" ht="15.75" x14ac:dyDescent="0.25">
      <c r="A151" s="29">
        <v>133</v>
      </c>
      <c r="B151" s="18" t="s">
        <v>126</v>
      </c>
      <c r="C151" s="21">
        <v>552</v>
      </c>
      <c r="D151" s="5" t="s">
        <v>115</v>
      </c>
      <c r="E151" s="5"/>
      <c r="F151" s="12"/>
      <c r="G151" s="39">
        <f>G154</f>
        <v>60</v>
      </c>
      <c r="H151" s="39">
        <f t="shared" ref="H151:I151" si="65">H154</f>
        <v>60</v>
      </c>
      <c r="I151" s="39">
        <f t="shared" si="65"/>
        <v>60</v>
      </c>
    </row>
    <row r="152" spans="1:9" ht="15.75" x14ac:dyDescent="0.25">
      <c r="A152" s="29">
        <v>134</v>
      </c>
      <c r="B152" s="18" t="s">
        <v>166</v>
      </c>
      <c r="C152" s="21" t="s">
        <v>6</v>
      </c>
      <c r="D152" s="5" t="s">
        <v>115</v>
      </c>
      <c r="E152" s="5">
        <v>9000000000</v>
      </c>
      <c r="F152" s="12"/>
      <c r="G152" s="39">
        <f>G153</f>
        <v>60</v>
      </c>
      <c r="H152" s="39">
        <f t="shared" ref="H152:I155" si="66">H153</f>
        <v>60</v>
      </c>
      <c r="I152" s="39">
        <f t="shared" si="66"/>
        <v>60</v>
      </c>
    </row>
    <row r="153" spans="1:9" ht="36" customHeight="1" x14ac:dyDescent="0.25">
      <c r="A153" s="29">
        <v>135</v>
      </c>
      <c r="B153" s="24" t="s">
        <v>171</v>
      </c>
      <c r="C153" s="21" t="s">
        <v>6</v>
      </c>
      <c r="D153" s="5" t="s">
        <v>115</v>
      </c>
      <c r="E153" s="5" t="s">
        <v>169</v>
      </c>
      <c r="F153" s="12"/>
      <c r="G153" s="39">
        <f>G154</f>
        <v>60</v>
      </c>
      <c r="H153" s="39">
        <f t="shared" si="66"/>
        <v>60</v>
      </c>
      <c r="I153" s="39">
        <f t="shared" si="66"/>
        <v>60</v>
      </c>
    </row>
    <row r="154" spans="1:9" ht="94.5" x14ac:dyDescent="0.25">
      <c r="A154" s="29">
        <v>136</v>
      </c>
      <c r="B154" s="20" t="s">
        <v>164</v>
      </c>
      <c r="C154" s="21">
        <v>552</v>
      </c>
      <c r="D154" s="5" t="s">
        <v>115</v>
      </c>
      <c r="E154" s="5" t="s">
        <v>118</v>
      </c>
      <c r="F154" s="12"/>
      <c r="G154" s="39">
        <f>G155</f>
        <v>60</v>
      </c>
      <c r="H154" s="39">
        <f t="shared" si="66"/>
        <v>60</v>
      </c>
      <c r="I154" s="39">
        <f t="shared" si="66"/>
        <v>60</v>
      </c>
    </row>
    <row r="155" spans="1:9" ht="31.5" x14ac:dyDescent="0.25">
      <c r="A155" s="29">
        <v>137</v>
      </c>
      <c r="B155" s="17" t="s">
        <v>120</v>
      </c>
      <c r="C155" s="21">
        <v>552</v>
      </c>
      <c r="D155" s="5" t="s">
        <v>115</v>
      </c>
      <c r="E155" s="5" t="s">
        <v>118</v>
      </c>
      <c r="F155" s="12" t="s">
        <v>117</v>
      </c>
      <c r="G155" s="39">
        <f>G156</f>
        <v>60</v>
      </c>
      <c r="H155" s="39">
        <f t="shared" si="66"/>
        <v>60</v>
      </c>
      <c r="I155" s="39">
        <f t="shared" si="66"/>
        <v>60</v>
      </c>
    </row>
    <row r="156" spans="1:9" ht="31.5" x14ac:dyDescent="0.25">
      <c r="A156" s="29">
        <v>138</v>
      </c>
      <c r="B156" s="17" t="s">
        <v>121</v>
      </c>
      <c r="C156" s="21">
        <v>552</v>
      </c>
      <c r="D156" s="5" t="s">
        <v>115</v>
      </c>
      <c r="E156" s="5" t="s">
        <v>118</v>
      </c>
      <c r="F156" s="12" t="s">
        <v>116</v>
      </c>
      <c r="G156" s="39">
        <v>60</v>
      </c>
      <c r="H156" s="39">
        <v>60</v>
      </c>
      <c r="I156" s="39">
        <v>60</v>
      </c>
    </row>
    <row r="157" spans="1:9" ht="15.75" x14ac:dyDescent="0.25">
      <c r="A157" s="29">
        <v>139</v>
      </c>
      <c r="B157" s="11" t="s">
        <v>72</v>
      </c>
      <c r="C157" s="21">
        <v>552</v>
      </c>
      <c r="D157" s="5" t="s">
        <v>39</v>
      </c>
      <c r="E157" s="19"/>
      <c r="F157" s="8"/>
      <c r="G157" s="39">
        <f>G161</f>
        <v>25</v>
      </c>
      <c r="H157" s="39">
        <f t="shared" ref="H157:I157" si="67">H161</f>
        <v>25</v>
      </c>
      <c r="I157" s="39">
        <f t="shared" si="67"/>
        <v>25</v>
      </c>
    </row>
    <row r="158" spans="1:9" ht="31.5" x14ac:dyDescent="0.25">
      <c r="A158" s="29">
        <v>140</v>
      </c>
      <c r="B158" s="11" t="s">
        <v>107</v>
      </c>
      <c r="C158" s="21">
        <v>552</v>
      </c>
      <c r="D158" s="5" t="s">
        <v>40</v>
      </c>
      <c r="E158" s="5"/>
      <c r="F158" s="12"/>
      <c r="G158" s="39">
        <f>G161</f>
        <v>25</v>
      </c>
      <c r="H158" s="39">
        <f t="shared" ref="H158:I158" si="68">H161</f>
        <v>25</v>
      </c>
      <c r="I158" s="39">
        <f t="shared" si="68"/>
        <v>25</v>
      </c>
    </row>
    <row r="159" spans="1:9" ht="47.25" x14ac:dyDescent="0.25">
      <c r="A159" s="29">
        <v>141</v>
      </c>
      <c r="B159" s="11" t="s">
        <v>180</v>
      </c>
      <c r="C159" s="21" t="s">
        <v>6</v>
      </c>
      <c r="D159" s="5" t="s">
        <v>40</v>
      </c>
      <c r="E159" s="5" t="s">
        <v>189</v>
      </c>
      <c r="F159" s="12"/>
      <c r="G159" s="39">
        <f>G160</f>
        <v>25</v>
      </c>
      <c r="H159" s="39">
        <f t="shared" ref="H159:I160" si="69">H160</f>
        <v>25</v>
      </c>
      <c r="I159" s="39">
        <f t="shared" si="69"/>
        <v>25</v>
      </c>
    </row>
    <row r="160" spans="1:9" ht="47.25" x14ac:dyDescent="0.25">
      <c r="A160" s="29">
        <v>142</v>
      </c>
      <c r="B160" s="11" t="s">
        <v>182</v>
      </c>
      <c r="C160" s="21" t="s">
        <v>6</v>
      </c>
      <c r="D160" s="5" t="s">
        <v>40</v>
      </c>
      <c r="E160" s="5" t="s">
        <v>183</v>
      </c>
      <c r="F160" s="12"/>
      <c r="G160" s="39">
        <f>G161</f>
        <v>25</v>
      </c>
      <c r="H160" s="39">
        <f t="shared" si="69"/>
        <v>25</v>
      </c>
      <c r="I160" s="39">
        <f t="shared" si="69"/>
        <v>25</v>
      </c>
    </row>
    <row r="161" spans="1:9" ht="31.5" x14ac:dyDescent="0.25">
      <c r="A161" s="47">
        <v>143</v>
      </c>
      <c r="B161" s="11" t="s">
        <v>100</v>
      </c>
      <c r="C161" s="21" t="s">
        <v>6</v>
      </c>
      <c r="D161" s="5" t="s">
        <v>40</v>
      </c>
      <c r="E161" s="5" t="s">
        <v>79</v>
      </c>
      <c r="F161" s="12" t="s">
        <v>7</v>
      </c>
      <c r="G161" s="39">
        <f>G163</f>
        <v>25</v>
      </c>
      <c r="H161" s="39">
        <f t="shared" ref="H161:I161" si="70">H163</f>
        <v>25</v>
      </c>
      <c r="I161" s="39">
        <f t="shared" si="70"/>
        <v>25</v>
      </c>
    </row>
    <row r="162" spans="1:9" ht="33" customHeight="1" x14ac:dyDescent="0.25">
      <c r="A162" s="47">
        <v>144</v>
      </c>
      <c r="B162" s="11" t="s">
        <v>196</v>
      </c>
      <c r="C162" s="21">
        <v>552</v>
      </c>
      <c r="D162" s="5" t="s">
        <v>40</v>
      </c>
      <c r="E162" s="5" t="s">
        <v>79</v>
      </c>
      <c r="F162" s="12" t="s">
        <v>61</v>
      </c>
      <c r="G162" s="39">
        <f>G163</f>
        <v>25</v>
      </c>
      <c r="H162" s="39">
        <f t="shared" ref="H162:I162" si="71">H163</f>
        <v>25</v>
      </c>
      <c r="I162" s="39">
        <f t="shared" si="71"/>
        <v>25</v>
      </c>
    </row>
    <row r="163" spans="1:9" ht="47.25" x14ac:dyDescent="0.25">
      <c r="A163" s="47">
        <v>145</v>
      </c>
      <c r="B163" s="11" t="s">
        <v>64</v>
      </c>
      <c r="C163" s="21" t="s">
        <v>6</v>
      </c>
      <c r="D163" s="5" t="s">
        <v>40</v>
      </c>
      <c r="E163" s="5" t="s">
        <v>79</v>
      </c>
      <c r="F163" s="12" t="s">
        <v>62</v>
      </c>
      <c r="G163" s="39">
        <v>25</v>
      </c>
      <c r="H163" s="39">
        <v>25</v>
      </c>
      <c r="I163" s="39">
        <v>25</v>
      </c>
    </row>
    <row r="164" spans="1:9" ht="15.75" x14ac:dyDescent="0.25">
      <c r="A164" s="29">
        <v>146</v>
      </c>
      <c r="B164" s="56" t="s">
        <v>264</v>
      </c>
      <c r="C164" s="57"/>
      <c r="D164" s="57"/>
      <c r="E164" s="57"/>
      <c r="F164" s="58"/>
      <c r="G164" s="39"/>
      <c r="H164" s="39">
        <v>490</v>
      </c>
      <c r="I164" s="39">
        <v>980</v>
      </c>
    </row>
    <row r="165" spans="1:9" ht="15.75" x14ac:dyDescent="0.25">
      <c r="A165" s="51" t="s">
        <v>47</v>
      </c>
      <c r="B165" s="51"/>
      <c r="C165" s="51"/>
      <c r="D165" s="51"/>
      <c r="E165" s="51"/>
      <c r="F165" s="51"/>
      <c r="G165" s="48">
        <f>G16+G65+G74+G84+G101+G131+G143+G157+G150+G164</f>
        <v>22934.170000000002</v>
      </c>
      <c r="H165" s="48">
        <f>H16+H65+H74+H84+H101+H131+H143+H157+H150+H164</f>
        <v>19404.539999999997</v>
      </c>
      <c r="I165" s="48">
        <f>I16+I65+I74+I84+I101+I131+I143+I157+I150+I164</f>
        <v>19115.73</v>
      </c>
    </row>
    <row r="166" spans="1:9" x14ac:dyDescent="0.25">
      <c r="F166" s="3"/>
      <c r="G166" s="37"/>
    </row>
    <row r="167" spans="1:9" ht="15.75" x14ac:dyDescent="0.25">
      <c r="E167" s="36"/>
      <c r="G167" s="38"/>
      <c r="H167" s="42"/>
    </row>
    <row r="168" spans="1:9" ht="15.95" customHeight="1" x14ac:dyDescent="0.25">
      <c r="G168" s="6"/>
    </row>
    <row r="169" spans="1:9" ht="15.95" customHeight="1" x14ac:dyDescent="0.25">
      <c r="E169" s="23"/>
      <c r="G169" s="6"/>
    </row>
    <row r="170" spans="1:9" ht="15.95" customHeight="1" x14ac:dyDescent="0.25">
      <c r="G170" s="6"/>
    </row>
    <row r="171" spans="1:9" x14ac:dyDescent="0.25">
      <c r="E171" s="35"/>
      <c r="G171" s="6"/>
    </row>
    <row r="172" spans="1:9" x14ac:dyDescent="0.25">
      <c r="E172" s="6"/>
      <c r="G172" s="6"/>
    </row>
  </sheetData>
  <mergeCells count="14">
    <mergeCell ref="G6:I6"/>
    <mergeCell ref="E7:I7"/>
    <mergeCell ref="A165:F165"/>
    <mergeCell ref="C12:C13"/>
    <mergeCell ref="D12:D13"/>
    <mergeCell ref="E12:E13"/>
    <mergeCell ref="F12:F13"/>
    <mergeCell ref="A12:A13"/>
    <mergeCell ref="B164:F164"/>
    <mergeCell ref="H12:H13"/>
    <mergeCell ref="I12:I13"/>
    <mergeCell ref="G12:G13"/>
    <mergeCell ref="B12:B13"/>
    <mergeCell ref="B10:G10"/>
  </mergeCells>
  <phoneticPr fontId="0" type="noConversion"/>
  <pageMargins left="0.78740157480314965" right="0.59055118110236227" top="0.59055118110236227" bottom="0.19685039370078741" header="0.51181102362204722" footer="0.51181102362204722"/>
  <pageSetup paperSize="9" scale="60" fitToHeight="8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2022-11-15T07:18:02Z</cp:lastPrinted>
  <dcterms:created xsi:type="dcterms:W3CDTF">2011-08-29T03:04:42Z</dcterms:created>
  <dcterms:modified xsi:type="dcterms:W3CDTF">2022-12-28T02:49:20Z</dcterms:modified>
</cp:coreProperties>
</file>