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485" windowWidth="15480" windowHeight="8160"/>
  </bookViews>
  <sheets>
    <sheet name="Лист1" sheetId="1" r:id="rId1"/>
  </sheets>
  <definedNames>
    <definedName name="_xlnm.Print_Titles" localSheetId="0">Лист1!$14:$15</definedName>
  </definedNames>
  <calcPr calcId="144525"/>
</workbook>
</file>

<file path=xl/calcChain.xml><?xml version="1.0" encoding="utf-8"?>
<calcChain xmlns="http://schemas.openxmlformats.org/spreadsheetml/2006/main">
  <c r="G156" i="1" l="1"/>
  <c r="H106" i="1"/>
  <c r="I106" i="1"/>
  <c r="I116" i="1" l="1"/>
  <c r="H116" i="1"/>
  <c r="G116" i="1"/>
  <c r="G98" i="1" l="1"/>
  <c r="G22" i="1" l="1"/>
  <c r="H46" i="1" l="1"/>
  <c r="H45" i="1" s="1"/>
  <c r="H44" i="1" s="1"/>
  <c r="H43" i="1" s="1"/>
  <c r="I46" i="1"/>
  <c r="I45" i="1" s="1"/>
  <c r="I44" i="1" s="1"/>
  <c r="I43" i="1" s="1"/>
  <c r="G46" i="1"/>
  <c r="G45" i="1" s="1"/>
  <c r="G44" i="1" s="1"/>
  <c r="G43" i="1" s="1"/>
  <c r="H68" i="1" l="1"/>
  <c r="H67" i="1" s="1"/>
  <c r="H66" i="1" s="1"/>
  <c r="H65" i="1" s="1"/>
  <c r="H64" i="1" s="1"/>
  <c r="I68" i="1"/>
  <c r="I67" i="1" s="1"/>
  <c r="I66" i="1" s="1"/>
  <c r="I65" i="1" s="1"/>
  <c r="I64" i="1" s="1"/>
  <c r="G68" i="1"/>
  <c r="G67" i="1" s="1"/>
  <c r="G66" i="1" s="1"/>
  <c r="G65" i="1" s="1"/>
  <c r="G64" i="1" s="1"/>
  <c r="G146" i="1"/>
  <c r="G26" i="1" l="1"/>
  <c r="G25" i="1" s="1"/>
  <c r="G24" i="1" s="1"/>
  <c r="G23" i="1" s="1"/>
  <c r="I181" i="1" l="1"/>
  <c r="I180" i="1" s="1"/>
  <c r="H181" i="1"/>
  <c r="H180" i="1" s="1"/>
  <c r="G181" i="1"/>
  <c r="G180" i="1" s="1"/>
  <c r="G178" i="1" l="1"/>
  <c r="G177" i="1" s="1"/>
  <c r="G179" i="1"/>
  <c r="H179" i="1"/>
  <c r="H178" i="1"/>
  <c r="H177" i="1" s="1"/>
  <c r="I179" i="1"/>
  <c r="I178" i="1"/>
  <c r="I177" i="1" s="1"/>
  <c r="H21" i="1" l="1"/>
  <c r="H20" i="1" s="1"/>
  <c r="H19" i="1" s="1"/>
  <c r="H18" i="1" s="1"/>
  <c r="I21" i="1"/>
  <c r="I20" i="1" s="1"/>
  <c r="I19" i="1" s="1"/>
  <c r="I18" i="1" s="1"/>
  <c r="H32" i="1"/>
  <c r="H30" i="1" s="1"/>
  <c r="I32" i="1"/>
  <c r="I30" i="1" s="1"/>
  <c r="H36" i="1"/>
  <c r="H35" i="1" s="1"/>
  <c r="I36" i="1"/>
  <c r="I35" i="1" s="1"/>
  <c r="H41" i="1"/>
  <c r="H40" i="1" s="1"/>
  <c r="I41" i="1"/>
  <c r="I40" i="1" s="1"/>
  <c r="H51" i="1"/>
  <c r="H50" i="1" s="1"/>
  <c r="I51" i="1"/>
  <c r="I50" i="1" s="1"/>
  <c r="H57" i="1"/>
  <c r="H56" i="1" s="1"/>
  <c r="I57" i="1"/>
  <c r="I56" i="1" s="1"/>
  <c r="H62" i="1"/>
  <c r="H61" i="1" s="1"/>
  <c r="I62" i="1"/>
  <c r="I61" i="1" s="1"/>
  <c r="H74" i="1"/>
  <c r="H73" i="1" s="1"/>
  <c r="I74" i="1"/>
  <c r="I73" i="1" s="1"/>
  <c r="H79" i="1"/>
  <c r="H78" i="1" s="1"/>
  <c r="I79" i="1"/>
  <c r="I78" i="1" s="1"/>
  <c r="H85" i="1"/>
  <c r="H84" i="1" s="1"/>
  <c r="I85" i="1"/>
  <c r="I84" i="1" s="1"/>
  <c r="H90" i="1"/>
  <c r="H89" i="1" s="1"/>
  <c r="I90" i="1"/>
  <c r="I89" i="1" s="1"/>
  <c r="H96" i="1"/>
  <c r="H93" i="1" s="1"/>
  <c r="I96" i="1"/>
  <c r="I93" i="1" s="1"/>
  <c r="H97" i="1"/>
  <c r="I97" i="1"/>
  <c r="H103" i="1"/>
  <c r="H102" i="1" s="1"/>
  <c r="I103" i="1"/>
  <c r="I102" i="1" s="1"/>
  <c r="H110" i="1"/>
  <c r="H109" i="1" s="1"/>
  <c r="I110" i="1"/>
  <c r="I109" i="1" s="1"/>
  <c r="H115" i="1"/>
  <c r="H114" i="1" s="1"/>
  <c r="H113" i="1" s="1"/>
  <c r="H112" i="1" s="1"/>
  <c r="I115" i="1"/>
  <c r="I114" i="1" s="1"/>
  <c r="I113" i="1" s="1"/>
  <c r="I112" i="1" s="1"/>
  <c r="H120" i="1"/>
  <c r="H119" i="1" s="1"/>
  <c r="H118" i="1" s="1"/>
  <c r="H117" i="1" s="1"/>
  <c r="I120" i="1"/>
  <c r="I119" i="1" s="1"/>
  <c r="I118" i="1" s="1"/>
  <c r="I117" i="1" s="1"/>
  <c r="H125" i="1"/>
  <c r="H124" i="1" s="1"/>
  <c r="H123" i="1" s="1"/>
  <c r="H122" i="1" s="1"/>
  <c r="I125" i="1"/>
  <c r="I124" i="1" s="1"/>
  <c r="I123" i="1" s="1"/>
  <c r="I122" i="1" s="1"/>
  <c r="H130" i="1"/>
  <c r="H129" i="1" s="1"/>
  <c r="H128" i="1" s="1"/>
  <c r="H127" i="1" s="1"/>
  <c r="I130" i="1"/>
  <c r="I129" i="1" s="1"/>
  <c r="I128" i="1" s="1"/>
  <c r="I127" i="1" s="1"/>
  <c r="H135" i="1"/>
  <c r="H134" i="1" s="1"/>
  <c r="I135" i="1"/>
  <c r="I134" i="1" s="1"/>
  <c r="H139" i="1"/>
  <c r="I139" i="1"/>
  <c r="I137" i="1" s="1"/>
  <c r="H140" i="1"/>
  <c r="I140" i="1"/>
  <c r="H145" i="1"/>
  <c r="H144" i="1" s="1"/>
  <c r="I145" i="1"/>
  <c r="I144" i="1" s="1"/>
  <c r="H150" i="1"/>
  <c r="H149" i="1" s="1"/>
  <c r="I150" i="1"/>
  <c r="I149" i="1" s="1"/>
  <c r="H155" i="1"/>
  <c r="H154" i="1" s="1"/>
  <c r="I155" i="1"/>
  <c r="I154" i="1" s="1"/>
  <c r="H160" i="1"/>
  <c r="H159" i="1" s="1"/>
  <c r="H158" i="1" s="1"/>
  <c r="H157" i="1" s="1"/>
  <c r="I160" i="1"/>
  <c r="I159" i="1" s="1"/>
  <c r="I158" i="1" s="1"/>
  <c r="I157" i="1" s="1"/>
  <c r="H165" i="1"/>
  <c r="H164" i="1" s="1"/>
  <c r="H163" i="1" s="1"/>
  <c r="H162" i="1" s="1"/>
  <c r="I165" i="1"/>
  <c r="I164" i="1" s="1"/>
  <c r="I163" i="1" s="1"/>
  <c r="I162" i="1" s="1"/>
  <c r="H171" i="1"/>
  <c r="H170" i="1" s="1"/>
  <c r="I171" i="1"/>
  <c r="I170" i="1" s="1"/>
  <c r="H175" i="1"/>
  <c r="H174" i="1" s="1"/>
  <c r="H173" i="1" s="1"/>
  <c r="I175" i="1"/>
  <c r="I174" i="1" s="1"/>
  <c r="I173" i="1" s="1"/>
  <c r="H187" i="1"/>
  <c r="H186" i="1" s="1"/>
  <c r="I187" i="1"/>
  <c r="I186" i="1" s="1"/>
  <c r="H193" i="1"/>
  <c r="H192" i="1" s="1"/>
  <c r="H191" i="1" s="1"/>
  <c r="H190" i="1" s="1"/>
  <c r="H189" i="1" s="1"/>
  <c r="I193" i="1"/>
  <c r="I192" i="1" s="1"/>
  <c r="I191" i="1" s="1"/>
  <c r="I190" i="1" s="1"/>
  <c r="I189" i="1" s="1"/>
  <c r="I184" i="1" l="1"/>
  <c r="I183" i="1" s="1"/>
  <c r="I185" i="1"/>
  <c r="I169" i="1"/>
  <c r="I168" i="1" s="1"/>
  <c r="I167" i="1" s="1"/>
  <c r="I152" i="1"/>
  <c r="I153" i="1"/>
  <c r="I147" i="1"/>
  <c r="I148" i="1"/>
  <c r="I142" i="1"/>
  <c r="I143" i="1"/>
  <c r="H184" i="1"/>
  <c r="H183" i="1" s="1"/>
  <c r="H185" i="1"/>
  <c r="H169" i="1"/>
  <c r="H168" i="1" s="1"/>
  <c r="H167" i="1" s="1"/>
  <c r="H152" i="1"/>
  <c r="H153" i="1"/>
  <c r="H147" i="1"/>
  <c r="H148" i="1"/>
  <c r="H142" i="1"/>
  <c r="H143" i="1"/>
  <c r="I138" i="1"/>
  <c r="I132" i="1"/>
  <c r="I133" i="1"/>
  <c r="I107" i="1"/>
  <c r="I108" i="1"/>
  <c r="I99" i="1"/>
  <c r="I92" i="1" s="1"/>
  <c r="I101" i="1"/>
  <c r="I100" i="1" s="1"/>
  <c r="I87" i="1"/>
  <c r="I88" i="1"/>
  <c r="I82" i="1"/>
  <c r="I81" i="1" s="1"/>
  <c r="I83" i="1"/>
  <c r="I76" i="1"/>
  <c r="I77" i="1"/>
  <c r="I71" i="1"/>
  <c r="I70" i="1" s="1"/>
  <c r="I72" i="1"/>
  <c r="I59" i="1"/>
  <c r="I60" i="1"/>
  <c r="I54" i="1"/>
  <c r="I55" i="1"/>
  <c r="I48" i="1"/>
  <c r="I49" i="1"/>
  <c r="I38" i="1"/>
  <c r="I39" i="1"/>
  <c r="I33" i="1"/>
  <c r="I34" i="1"/>
  <c r="I28" i="1"/>
  <c r="I17" i="1" s="1"/>
  <c r="I29" i="1"/>
  <c r="H137" i="1"/>
  <c r="H138" i="1"/>
  <c r="H132" i="1"/>
  <c r="H133" i="1"/>
  <c r="H107" i="1"/>
  <c r="H108" i="1"/>
  <c r="H99" i="1"/>
  <c r="H92" i="1" s="1"/>
  <c r="H101" i="1"/>
  <c r="H100" i="1" s="1"/>
  <c r="H87" i="1"/>
  <c r="H88" i="1"/>
  <c r="H82" i="1"/>
  <c r="H81" i="1" s="1"/>
  <c r="H83" i="1"/>
  <c r="H76" i="1"/>
  <c r="H77" i="1"/>
  <c r="H71" i="1"/>
  <c r="H70" i="1" s="1"/>
  <c r="H72" i="1"/>
  <c r="H59" i="1"/>
  <c r="H60" i="1"/>
  <c r="H54" i="1"/>
  <c r="H55" i="1"/>
  <c r="H48" i="1"/>
  <c r="H49" i="1"/>
  <c r="H38" i="1"/>
  <c r="H39" i="1"/>
  <c r="H33" i="1"/>
  <c r="H34" i="1"/>
  <c r="H28" i="1"/>
  <c r="H17" i="1" s="1"/>
  <c r="H29" i="1"/>
  <c r="I95" i="1"/>
  <c r="I94" i="1"/>
  <c r="I31" i="1"/>
  <c r="H95" i="1"/>
  <c r="H94" i="1"/>
  <c r="H31" i="1"/>
  <c r="I105" i="1" l="1"/>
  <c r="H105" i="1"/>
  <c r="H53" i="1"/>
  <c r="H16" i="1" s="1"/>
  <c r="I53" i="1"/>
  <c r="I16" i="1" s="1"/>
  <c r="I196" i="1" l="1"/>
  <c r="H196" i="1"/>
  <c r="G165" i="1"/>
  <c r="G164" i="1" s="1"/>
  <c r="G163" i="1" s="1"/>
  <c r="G162" i="1" s="1"/>
  <c r="G21" i="1" l="1"/>
  <c r="G20" i="1" s="1"/>
  <c r="G19" i="1" s="1"/>
  <c r="G18" i="1" s="1"/>
  <c r="G41" i="1"/>
  <c r="G40" i="1" s="1"/>
  <c r="G51" i="1"/>
  <c r="G50" i="1" s="1"/>
  <c r="G39" i="1" l="1"/>
  <c r="G38" i="1"/>
  <c r="G48" i="1"/>
  <c r="G49" i="1"/>
  <c r="G90" i="1"/>
  <c r="G89" i="1" s="1"/>
  <c r="G87" i="1" l="1"/>
  <c r="G88" i="1"/>
  <c r="G32" i="1" l="1"/>
  <c r="G160" i="1" l="1"/>
  <c r="G159" i="1" s="1"/>
  <c r="G158" i="1" s="1"/>
  <c r="G157" i="1" s="1"/>
  <c r="G193" i="1" l="1"/>
  <c r="G192" i="1" s="1"/>
  <c r="G191" i="1" s="1"/>
  <c r="G190" i="1" s="1"/>
  <c r="G189" i="1" s="1"/>
  <c r="G187" i="1" l="1"/>
  <c r="G186" i="1" s="1"/>
  <c r="G184" i="1" l="1"/>
  <c r="G183" i="1" s="1"/>
  <c r="G185" i="1"/>
  <c r="G125" i="1" l="1"/>
  <c r="G124" i="1" s="1"/>
  <c r="G123" i="1" s="1"/>
  <c r="G122" i="1" s="1"/>
  <c r="D137" i="1" l="1"/>
  <c r="G135" i="1"/>
  <c r="G134" i="1" s="1"/>
  <c r="G132" i="1" s="1"/>
  <c r="G110" i="1"/>
  <c r="G109" i="1" s="1"/>
  <c r="G115" i="1"/>
  <c r="G114" i="1" s="1"/>
  <c r="G113" i="1" s="1"/>
  <c r="G112" i="1" s="1"/>
  <c r="G79" i="1"/>
  <c r="G78" i="1" s="1"/>
  <c r="G130" i="1"/>
  <c r="G129" i="1" s="1"/>
  <c r="G31" i="1"/>
  <c r="G30" i="1"/>
  <c r="G28" i="1" s="1"/>
  <c r="G36" i="1"/>
  <c r="G35" i="1" s="1"/>
  <c r="G57" i="1"/>
  <c r="G56" i="1" s="1"/>
  <c r="G62" i="1"/>
  <c r="G61" i="1" s="1"/>
  <c r="G74" i="1"/>
  <c r="G73" i="1" s="1"/>
  <c r="G85" i="1"/>
  <c r="G84" i="1" s="1"/>
  <c r="G97" i="1"/>
  <c r="G120" i="1"/>
  <c r="G119" i="1" s="1"/>
  <c r="G118" i="1" s="1"/>
  <c r="G117" i="1" s="1"/>
  <c r="G145" i="1"/>
  <c r="G144" i="1" s="1"/>
  <c r="G142" i="1" s="1"/>
  <c r="G171" i="1"/>
  <c r="G170" i="1" s="1"/>
  <c r="G169" i="1" s="1"/>
  <c r="G175" i="1"/>
  <c r="G174" i="1" s="1"/>
  <c r="G140" i="1"/>
  <c r="E103" i="1"/>
  <c r="G150" i="1"/>
  <c r="G149" i="1" s="1"/>
  <c r="G96" i="1"/>
  <c r="G155" i="1"/>
  <c r="G139" i="1"/>
  <c r="G138" i="1" s="1"/>
  <c r="G103" i="1"/>
  <c r="G102" i="1" s="1"/>
  <c r="G154" i="1" l="1"/>
  <c r="G152" i="1" s="1"/>
  <c r="G106" i="1" s="1"/>
  <c r="G95" i="1"/>
  <c r="G93" i="1"/>
  <c r="G83" i="1"/>
  <c r="G82" i="1"/>
  <c r="G81" i="1" s="1"/>
  <c r="G143" i="1"/>
  <c r="G29" i="1"/>
  <c r="G108" i="1"/>
  <c r="G107" i="1"/>
  <c r="G137" i="1"/>
  <c r="G133" i="1"/>
  <c r="G99" i="1"/>
  <c r="G101" i="1"/>
  <c r="G100" i="1" s="1"/>
  <c r="G148" i="1"/>
  <c r="G147" i="1"/>
  <c r="G59" i="1"/>
  <c r="G60" i="1"/>
  <c r="G33" i="1"/>
  <c r="G17" i="1" s="1"/>
  <c r="G34" i="1"/>
  <c r="G173" i="1"/>
  <c r="G168" i="1" s="1"/>
  <c r="G167" i="1" s="1"/>
  <c r="G71" i="1"/>
  <c r="G70" i="1" s="1"/>
  <c r="G72" i="1"/>
  <c r="G55" i="1"/>
  <c r="G54" i="1"/>
  <c r="G128" i="1"/>
  <c r="G127" i="1" s="1"/>
  <c r="G77" i="1"/>
  <c r="G76" i="1"/>
  <c r="G94" i="1"/>
  <c r="G153" i="1" l="1"/>
  <c r="G105" i="1"/>
  <c r="G53" i="1"/>
  <c r="G16" i="1" s="1"/>
  <c r="G92" i="1"/>
  <c r="G196" i="1" l="1"/>
</calcChain>
</file>

<file path=xl/sharedStrings.xml><?xml version="1.0" encoding="utf-8"?>
<sst xmlns="http://schemas.openxmlformats.org/spreadsheetml/2006/main" count="584" uniqueCount="201">
  <si>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</si>
  <si>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</si>
  <si>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</si>
  <si>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</si>
  <si>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</si>
  <si>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</si>
  <si>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</si>
  <si>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</si>
  <si>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</si>
  <si>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</si>
  <si>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</si>
  <si>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</si>
  <si>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</si>
  <si>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</si>
  <si>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0314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</si>
  <si>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</si>
  <si>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</si>
  <si>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</si>
  <si>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</si>
  <si>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</si>
  <si>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</si>
  <si>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</si>
  <si>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</si>
  <si>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>0409</t>
  </si>
  <si>
    <t>870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</si>
  <si>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</si>
  <si>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</si>
  <si>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</si>
  <si>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</si>
  <si>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Содержание автомобильных дорог общего пользования местного значения за счет дорожного фонда</t>
  </si>
  <si>
    <t>1</t>
  </si>
  <si>
    <t>Иные межбюджетные трансферты</t>
  </si>
  <si>
    <t>Резервные средства</t>
  </si>
  <si>
    <t>Расходы непрограммного направления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</si>
  <si>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</si>
  <si>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</si>
  <si>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</si>
  <si>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</si>
  <si>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</si>
  <si>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</si>
  <si>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</si>
  <si>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>Другие вопросы в области национальной безопасности и правоохранительной деятельности</t>
  </si>
  <si>
    <t>Благоустройство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</si>
  <si>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</si>
  <si>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</si>
  <si>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</si>
  <si>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</si>
  <si>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</si>
  <si>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</si>
  <si>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</si>
  <si>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</si>
  <si>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</si>
  <si>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</si>
  <si>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</si>
  <si>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</si>
  <si>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</si>
  <si>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</si>
  <si>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</si>
  <si>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</si>
  <si>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</si>
  <si>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</si>
  <si>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0800</t>
  </si>
  <si>
    <t>1100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</si>
  <si>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</si>
  <si>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</si>
  <si>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</si>
  <si>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</si>
  <si>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</si>
  <si>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</si>
  <si>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</si>
  <si>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</si>
  <si>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</si>
  <si>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</si>
  <si>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</si>
  <si>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</si>
  <si>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</si>
  <si>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</si>
  <si>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</si>
  <si>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</si>
  <si>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</si>
  <si>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</si>
  <si>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</si>
  <si>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</si>
  <si>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</si>
  <si>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4</t>
  </si>
  <si>
    <t>0100000000</t>
  </si>
  <si>
    <t>0110000000</t>
  </si>
  <si>
    <t>0110080250</t>
  </si>
  <si>
    <t>0110081150</t>
  </si>
  <si>
    <t>0110081160</t>
  </si>
  <si>
    <t>0130000000</t>
  </si>
  <si>
    <t>0130081030</t>
  </si>
  <si>
    <t>0130081130</t>
  </si>
  <si>
    <t>0150000000</t>
  </si>
  <si>
    <t>0150082050</t>
  </si>
  <si>
    <t>0150082060</t>
  </si>
  <si>
    <t>0160000000</t>
  </si>
  <si>
    <t>0160081020</t>
  </si>
  <si>
    <t>0200000000</t>
  </si>
  <si>
    <t>0210000000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</si>
  <si>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</si>
  <si>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</si>
  <si>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</si>
  <si>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</si>
  <si>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</si>
  <si>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</si>
  <si>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</si>
  <si>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</si>
  <si>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</si>
  <si>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</si>
  <si>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</si>
  <si>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</si>
  <si>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</si>
  <si>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9020000000</t>
  </si>
  <si>
    <t>9020051180</t>
  </si>
  <si>
    <t>9020511800</t>
  </si>
  <si>
    <t>Исполнение судебных актов</t>
  </si>
  <si>
    <t xml:space="preserve">Резервный фонд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</si>
  <si>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</si>
  <si>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</si>
  <si>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</si>
  <si>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</si>
  <si>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>Мероприятия антикоррупционного направления</t>
  </si>
  <si>
    <t>Культурно-массовые мероприятия</t>
  </si>
  <si>
    <t>830</t>
  </si>
  <si>
    <t>0110085550</t>
  </si>
  <si>
    <t>Организация и проведение дератизации за счет средств местного бюджета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</si>
  <si>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</si>
  <si>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9080080620</t>
  </si>
  <si>
    <t>9080000000</t>
  </si>
  <si>
    <t>Непрограммные расходы в сфере культуры</t>
  </si>
  <si>
    <t>Непрограммные расходы в сфере пенсионного обеспечения</t>
  </si>
  <si>
    <t>9100000000</t>
  </si>
  <si>
    <t>9100081110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</si>
  <si>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</si>
  <si>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</si>
  <si>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</si>
  <si>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</si>
  <si>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СОЦИАЛЬНАЯ ПОЛИТИКА</t>
  </si>
  <si>
    <t>1000</t>
  </si>
  <si>
    <t>Пенсионное обеспечение</t>
  </si>
  <si>
    <t>1001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</si>
  <si>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</si>
  <si>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Итого</t>
  </si>
  <si>
    <t>Целевая статья</t>
  </si>
  <si>
    <t>Вид расходов</t>
  </si>
  <si>
    <t>Раздел, подраздел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</si>
  <si>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</si>
  <si>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</si>
  <si>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Центральный аппарат </t>
  </si>
  <si>
    <t>Центральный аппарат (финансирование по новой системе оплаты труда)</t>
  </si>
  <si>
    <t>9010080860</t>
  </si>
  <si>
    <t>Реализация государственных функций, связанных с общегосударственным управлением (софинансирование программ, грантов, прочие услуги)</t>
  </si>
  <si>
    <t>0160081021</t>
  </si>
  <si>
    <t>Содержание автомобильных дорог за счет  муниципального дорожного фонда поселения</t>
  </si>
  <si>
    <t>Коммунальное  хозяйство</t>
  </si>
  <si>
    <t>0501</t>
  </si>
  <si>
    <t>Прочие мероприятия коммунального хозяйства</t>
  </si>
  <si>
    <t>0110085030</t>
  </si>
  <si>
    <t>Прочие мероприятия по коммунальному хозяйству</t>
  </si>
  <si>
    <t xml:space="preserve"> Осуществление полномочий контрольно-счетных органов поселений по внешнему муниципальному финансовому контроля </t>
  </si>
  <si>
    <t>9010083070</t>
  </si>
  <si>
    <t>6</t>
  </si>
  <si>
    <t>7</t>
  </si>
  <si>
    <t>Сумма на  2025 год</t>
  </si>
  <si>
    <t xml:space="preserve">Условно утвержденные расходы </t>
  </si>
  <si>
    <t>Приложение № 6</t>
  </si>
  <si>
    <t xml:space="preserve">поселкового Совета депутатов </t>
  </si>
  <si>
    <t xml:space="preserve">"Об утверждении бюджета муниципального </t>
  </si>
  <si>
    <t xml:space="preserve">образования поселок Большая Ирба </t>
  </si>
  <si>
    <t>Сумма на  2026 год</t>
  </si>
  <si>
    <t xml:space="preserve">к решению Большеирбинского </t>
  </si>
  <si>
    <t>Расходы по уничтожению сорняков дикорастущей конопли</t>
  </si>
  <si>
    <t>0412</t>
  </si>
  <si>
    <t>Другие вопросы в области национальной экономики</t>
  </si>
  <si>
    <t>9040000000</t>
  </si>
  <si>
    <t>9040080870</t>
  </si>
  <si>
    <t>Непрограммные расходы в сфере национальной экономики</t>
  </si>
  <si>
    <t>0110080660</t>
  </si>
  <si>
    <t xml:space="preserve">Закупка товаров, работ и услуг для обеспечения государственных (муниципальных) нужд </t>
  </si>
  <si>
    <t xml:space="preserve">Иные закупки товаров, работ и услуг для обеспечения государственных (муниципальных) нужд </t>
  </si>
  <si>
    <t xml:space="preserve">Мероприятия в области охраны окружающей среды </t>
  </si>
  <si>
    <t>0605</t>
  </si>
  <si>
    <t>0600</t>
  </si>
  <si>
    <t>ОХРАНА ОКРУЖАЮЩЕЙ СРЕДЫ</t>
  </si>
  <si>
    <t>Другие вопросы в области охраны окружающей среды</t>
  </si>
  <si>
    <t xml:space="preserve"> Закупка товаров, работ и услуг для обеспечения государственных (муниципальных) нужд </t>
  </si>
  <si>
    <t xml:space="preserve"> Иные закупки товаров, работ и услуг для обеспечения государственных (муниципальных) нужд </t>
  </si>
  <si>
    <t xml:space="preserve"> 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 </t>
  </si>
  <si>
    <t>0140000000</t>
  </si>
  <si>
    <t>Софинансирование на обеспечение первичных  мер пожарной безопасности</t>
  </si>
  <si>
    <t>01400S4120</t>
  </si>
  <si>
    <t xml:space="preserve">Обеспечение  пожарной безопасности
</t>
  </si>
  <si>
    <t>0310</t>
  </si>
  <si>
    <t>Организация и проведение акарицидных обработок мест массового отдыха населения за счет средств местного бюджета</t>
  </si>
  <si>
    <t>01100S5550</t>
  </si>
  <si>
    <t>Расходы на частичную компенсацию расходов на повышение оплаты труда</t>
  </si>
  <si>
    <t>от       №   р</t>
  </si>
  <si>
    <t xml:space="preserve"> на 2025 год и плановый период 2026-2027 годов"
</t>
  </si>
  <si>
    <t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2025 год и плановый период 2026-2027 годов</t>
  </si>
  <si>
    <t>Сумма на 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</si>
</sst>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0.000"/>
    <numFmt numFmtId="167" formatCode="_-* #,##0.00000_р_._-;\-* #,##0.00000_р_._-;_-* &quot;-&quot;?????_р_._-;_-@_-"/>
    <numFmt numFmtId="168" formatCode="0.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0" fontId="5" fillId="0" borderId="0" xfId="0" applyFont="1"/>
    <xf numFmtId="167" fontId="0" fillId="0" borderId="0" xfId="0" applyNumberFormat="1"/>
    <xf numFmtId="0" fontId="6" fillId="0" borderId="0" xfId="1" applyFont="1" applyAlignment="1">
      <alignment horizontal="right"/>
    </xf>
    <xf numFmtId="0" fontId="5" fillId="0" borderId="1" xfId="0" applyFont="1" applyBorder="1"/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/>
    <xf numFmtId="164" fontId="5" fillId="0" borderId="1" xfId="2" applyFont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49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center" vertical="top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4" fontId="7" fillId="0" borderId="1" xfId="2" applyNumberFormat="1" applyFont="1" applyBorder="1" applyAlignment="1">
      <alignment horizontal="right" vertical="top"/>
    </xf>
    <xf numFmtId="164" fontId="7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164" fontId="7" fillId="0" borderId="1" xfId="2" applyFont="1" applyBorder="1" applyAlignment="1">
      <alignment horizontal="left" vertical="top" wrapText="1"/>
    </xf>
    <xf numFmtId="164" fontId="7" fillId="0" borderId="1" xfId="2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8" fillId="0" borderId="1" xfId="2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168" fontId="0" fillId="0" borderId="0" xfId="0" applyNumberFormat="1"/>
    <xf numFmtId="164" fontId="5" fillId="2" borderId="1" xfId="2" applyFont="1" applyFill="1" applyBorder="1" applyAlignment="1">
      <alignment vertical="top" wrapText="1"/>
    </xf>
    <xf numFmtId="168" fontId="0" fillId="2" borderId="0" xfId="0" applyNumberFormat="1" applyFill="1"/>
    <xf numFmtId="166" fontId="0" fillId="2" borderId="0" xfId="0" applyNumberFormat="1" applyFill="1"/>
    <xf numFmtId="4" fontId="5" fillId="0" borderId="1" xfId="0" applyNumberFormat="1" applyFont="1" applyBorder="1" applyAlignment="1">
      <alignment vertical="top" wrapText="1"/>
    </xf>
    <xf numFmtId="49" fontId="5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right"/>
    </xf>
    <xf numFmtId="0" fontId="10" fillId="0" borderId="0" xfId="1" applyFont="1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3" applyFont="1" applyAlignment="1" applyProtection="1">
      <alignment horizontal="right" vertical="top" wrapText="1"/>
      <protection locked="0"/>
    </xf>
    <xf numFmtId="4" fontId="5" fillId="2" borderId="1" xfId="0" applyNumberFormat="1" applyFont="1" applyFill="1" applyBorder="1" applyAlignment="1">
      <alignment vertical="top" wrapText="1"/>
    </xf>
    <xf numFmtId="49" fontId="5" fillId="0" borderId="1" xfId="2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164" fontId="5" fillId="0" borderId="1" xfId="2" applyFont="1" applyBorder="1" applyAlignment="1">
      <alignment horizontal="left" vertical="top" wrapText="1"/>
    </xf>
    <xf numFmtId="167" fontId="13" fillId="0" borderId="0" xfId="0" applyNumberFormat="1" applyFont="1"/>
    <xf numFmtId="4" fontId="7" fillId="0" borderId="1" xfId="2" applyNumberFormat="1" applyFont="1" applyBorder="1" applyAlignment="1">
      <alignment horizontal="right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 vertical="top" wrapText="1"/>
    </xf>
    <xf numFmtId="164" fontId="5" fillId="0" borderId="5" xfId="2" applyFont="1" applyBorder="1" applyAlignment="1">
      <alignment horizontal="left" vertical="top" wrapText="1"/>
    </xf>
    <xf numFmtId="164" fontId="5" fillId="0" borderId="6" xfId="2" applyFont="1" applyBorder="1" applyAlignment="1">
      <alignment horizontal="left" vertical="top" wrapText="1"/>
    </xf>
    <xf numFmtId="164" fontId="5" fillId="0" borderId="2" xfId="2" applyFont="1" applyBorder="1" applyAlignment="1">
      <alignment horizontal="left" vertical="top" wrapText="1"/>
    </xf>
    <xf numFmtId="165" fontId="6" fillId="0" borderId="3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164" fontId="5" fillId="0" borderId="1" xfId="2" applyFont="1" applyBorder="1" applyAlignment="1">
      <alignment horizontal="left"/>
    </xf>
    <xf numFmtId="164" fontId="7" fillId="0" borderId="1" xfId="2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Лист1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8"/>
  <sheetViews>
    <sheetView tabSelected="1" topLeftCell="A144" workbookViewId="0">
      <selection activeCell="B192" sqref="B192"/>
    </sheetView>
  </sheetViews>
  <sheetFormatPr defaultRowHeight="15" x14ac:dyDescent="0.25"/>
  <cols>
    <col min="3" max="3" width="55.140625" customWidth="1"/>
    <col min="4" max="4" width="13.85546875" customWidth="1"/>
    <col min="5" max="6" width="10.7109375" customWidth="1"/>
    <col min="7" max="7" width="14.140625" customWidth="1"/>
    <col min="8" max="8" width="13.42578125" customWidth="1"/>
    <col min="9" max="9" width="13.7109375" customWidth="1"/>
    <col min="13" max="13" width="8.85546875" customWidth="1"/>
  </cols>
  <sheetData>
    <row r="1" spans="2:9" ht="18.75" x14ac:dyDescent="0.3">
      <c r="I1" s="35" t="s">
        <v>166</v>
      </c>
    </row>
    <row r="2" spans="2:9" ht="18.75" x14ac:dyDescent="0.3">
      <c r="E2" s="34"/>
      <c r="F2" s="34"/>
      <c r="G2" s="34"/>
      <c r="H2" s="36"/>
      <c r="I2" s="35" t="s">
        <v>171</v>
      </c>
    </row>
    <row r="3" spans="2:9" ht="18.75" x14ac:dyDescent="0.3">
      <c r="E3" s="34"/>
      <c r="F3" s="34"/>
      <c r="G3" s="34"/>
      <c r="H3" s="36"/>
      <c r="I3" s="35" t="s">
        <v>167</v>
      </c>
    </row>
    <row r="4" spans="2:9" ht="18.75" x14ac:dyDescent="0.3">
      <c r="E4" s="34"/>
      <c r="F4" s="34"/>
      <c r="G4" s="34"/>
      <c r="H4" s="36"/>
      <c r="I4" s="35" t="s">
        <v>197</v>
      </c>
    </row>
    <row r="5" spans="2:9" ht="18.75" x14ac:dyDescent="0.3">
      <c r="E5" s="34"/>
      <c r="F5" s="34"/>
      <c r="G5" s="34"/>
      <c r="H5" s="34"/>
      <c r="I5" s="35" t="s">
        <v>168</v>
      </c>
    </row>
    <row r="6" spans="2:9" ht="18.75" x14ac:dyDescent="0.3">
      <c r="E6" s="34"/>
      <c r="F6" s="37"/>
      <c r="G6" s="44" t="s">
        <v>169</v>
      </c>
      <c r="H6" s="44"/>
      <c r="I6" s="44"/>
    </row>
    <row r="7" spans="2:9" ht="18.75" x14ac:dyDescent="0.25">
      <c r="E7" s="45" t="s">
        <v>198</v>
      </c>
      <c r="F7" s="45"/>
      <c r="G7" s="45"/>
      <c r="H7" s="45"/>
      <c r="I7" s="45"/>
    </row>
    <row r="9" spans="2:9" ht="15.95" customHeight="1" x14ac:dyDescent="0.25">
      <c r="C9" s="1"/>
      <c r="D9" s="1"/>
      <c r="E9" s="1"/>
      <c r="F9" s="1"/>
      <c r="G9" s="2"/>
    </row>
    <row r="10" spans="2:9" ht="53.25" customHeight="1" x14ac:dyDescent="0.25">
      <c r="C10" s="51" t="s">
        <v>199</v>
      </c>
      <c r="D10" s="51"/>
      <c r="E10" s="51"/>
      <c r="F10" s="51"/>
      <c r="G10" s="51"/>
      <c r="H10" s="51"/>
      <c r="I10" s="51"/>
    </row>
    <row r="11" spans="2:9" ht="15.95" customHeight="1" x14ac:dyDescent="0.25">
      <c r="C11" s="52"/>
      <c r="D11" s="52"/>
      <c r="E11" s="52"/>
      <c r="F11" s="52"/>
      <c r="G11" s="52"/>
    </row>
    <row r="12" spans="2:9" ht="18" customHeight="1" x14ac:dyDescent="0.25">
      <c r="B12" s="3"/>
      <c r="C12" s="7"/>
      <c r="D12" s="7"/>
      <c r="E12" s="7"/>
      <c r="F12" s="7"/>
      <c r="I12" s="5" t="s">
        <v>43</v>
      </c>
    </row>
    <row r="13" spans="2:9" ht="21.75" customHeight="1" x14ac:dyDescent="0.25">
      <c r="B13" s="55" t="s">
        <v>45</v>
      </c>
      <c r="C13" s="56" t="s">
        <v>44</v>
      </c>
      <c r="D13" s="57" t="s">
        <v>144</v>
      </c>
      <c r="E13" s="57" t="s">
        <v>145</v>
      </c>
      <c r="F13" s="57" t="s">
        <v>146</v>
      </c>
      <c r="G13" s="49" t="s">
        <v>164</v>
      </c>
      <c r="H13" s="49" t="s">
        <v>170</v>
      </c>
      <c r="I13" s="49" t="s">
        <v>200</v>
      </c>
    </row>
    <row r="14" spans="2:9" ht="57" customHeight="1" x14ac:dyDescent="0.25">
      <c r="B14" s="55"/>
      <c r="C14" s="56"/>
      <c r="D14" s="57"/>
      <c r="E14" s="57"/>
      <c r="F14" s="57"/>
      <c r="G14" s="50"/>
      <c r="H14" s="50"/>
      <c r="I14" s="50"/>
    </row>
    <row r="15" spans="2:9" ht="15.95" customHeight="1" x14ac:dyDescent="0.25">
      <c r="B15" s="6"/>
      <c r="C15" s="8" t="s">
        <v>30</v>
      </c>
      <c r="D15" s="8" t="s">
        <v>0</v>
      </c>
      <c r="E15" s="8" t="s">
        <v>1</v>
      </c>
      <c r="F15" s="8" t="s">
        <v>84</v>
      </c>
      <c r="G15" s="8" t="s">
        <v>2</v>
      </c>
      <c r="H15" s="8" t="s">
        <v>162</v>
      </c>
      <c r="I15" s="8" t="s">
        <v>163</v>
      </c>
    </row>
    <row r="16" spans="2:9" ht="63" x14ac:dyDescent="0.25">
      <c r="B16" s="25">
        <v>1</v>
      </c>
      <c r="C16" s="11" t="s">
        <v>46</v>
      </c>
      <c r="D16" s="12" t="s">
        <v>85</v>
      </c>
      <c r="E16" s="13"/>
      <c r="F16" s="13"/>
      <c r="G16" s="14">
        <f>G17+G53+G81+G70+G64</f>
        <v>5057.4213999999993</v>
      </c>
      <c r="H16" s="14">
        <f t="shared" ref="H16:I16" si="0">H17+H53+H81+H70+H64</f>
        <v>2126.1999999999998</v>
      </c>
      <c r="I16" s="14">
        <f t="shared" si="0"/>
        <v>2158.3000000000002</v>
      </c>
    </row>
    <row r="17" spans="2:9" ht="31.5" x14ac:dyDescent="0.25">
      <c r="B17" s="25">
        <v>2</v>
      </c>
      <c r="C17" s="11" t="s">
        <v>82</v>
      </c>
      <c r="D17" s="12" t="s">
        <v>86</v>
      </c>
      <c r="E17" s="13"/>
      <c r="F17" s="13"/>
      <c r="G17" s="14">
        <f>G18+G28+G33+G38+G48+G23+G43</f>
        <v>509.2</v>
      </c>
      <c r="H17" s="14">
        <f t="shared" ref="H17:I17" si="1">H18+H28+H33+H38+H48+H23+H43</f>
        <v>466</v>
      </c>
      <c r="I17" s="14">
        <f t="shared" si="1"/>
        <v>466</v>
      </c>
    </row>
    <row r="18" spans="2:9" ht="15.75" x14ac:dyDescent="0.25">
      <c r="B18" s="25">
        <v>3</v>
      </c>
      <c r="C18" s="11" t="s">
        <v>159</v>
      </c>
      <c r="D18" s="16" t="s">
        <v>87</v>
      </c>
      <c r="E18" s="17"/>
      <c r="F18" s="17"/>
      <c r="G18" s="14">
        <f>G19</f>
        <v>50</v>
      </c>
      <c r="H18" s="14">
        <f t="shared" ref="H18:I21" si="2">H19</f>
        <v>25</v>
      </c>
      <c r="I18" s="14">
        <f t="shared" si="2"/>
        <v>25</v>
      </c>
    </row>
    <row r="19" spans="2:9" ht="31.5" x14ac:dyDescent="0.25">
      <c r="B19" s="25">
        <v>4</v>
      </c>
      <c r="C19" s="21" t="s">
        <v>147</v>
      </c>
      <c r="D19" s="16" t="s">
        <v>87</v>
      </c>
      <c r="E19" s="17" t="s">
        <v>53</v>
      </c>
      <c r="F19" s="17"/>
      <c r="G19" s="14">
        <f>G20</f>
        <v>50</v>
      </c>
      <c r="H19" s="14">
        <f t="shared" si="2"/>
        <v>25</v>
      </c>
      <c r="I19" s="14">
        <f t="shared" si="2"/>
        <v>25</v>
      </c>
    </row>
    <row r="20" spans="2:9" ht="47.25" x14ac:dyDescent="0.25">
      <c r="B20" s="25">
        <v>5</v>
      </c>
      <c r="C20" s="19" t="s">
        <v>55</v>
      </c>
      <c r="D20" s="16" t="s">
        <v>87</v>
      </c>
      <c r="E20" s="17" t="s">
        <v>52</v>
      </c>
      <c r="F20" s="17"/>
      <c r="G20" s="14">
        <f>G21</f>
        <v>50</v>
      </c>
      <c r="H20" s="14">
        <f t="shared" si="2"/>
        <v>25</v>
      </c>
      <c r="I20" s="14">
        <f t="shared" si="2"/>
        <v>25</v>
      </c>
    </row>
    <row r="21" spans="2:9" ht="15.75" x14ac:dyDescent="0.25">
      <c r="B21" s="25">
        <v>6</v>
      </c>
      <c r="C21" s="19" t="s">
        <v>66</v>
      </c>
      <c r="D21" s="16" t="s">
        <v>87</v>
      </c>
      <c r="E21" s="17" t="s">
        <v>52</v>
      </c>
      <c r="F21" s="17" t="s">
        <v>57</v>
      </c>
      <c r="G21" s="14">
        <f>G22</f>
        <v>50</v>
      </c>
      <c r="H21" s="14">
        <f t="shared" si="2"/>
        <v>25</v>
      </c>
      <c r="I21" s="14">
        <f t="shared" si="2"/>
        <v>25</v>
      </c>
    </row>
    <row r="22" spans="2:9" ht="15.75" x14ac:dyDescent="0.25">
      <c r="B22" s="25">
        <v>7</v>
      </c>
      <c r="C22" s="11" t="s">
        <v>155</v>
      </c>
      <c r="D22" s="16" t="s">
        <v>87</v>
      </c>
      <c r="E22" s="17" t="s">
        <v>52</v>
      </c>
      <c r="F22" s="17" t="s">
        <v>16</v>
      </c>
      <c r="G22" s="18">
        <f>25+25</f>
        <v>50</v>
      </c>
      <c r="H22" s="18">
        <v>25</v>
      </c>
      <c r="I22" s="18">
        <v>25</v>
      </c>
    </row>
    <row r="23" spans="2:9" ht="19.5" customHeight="1" x14ac:dyDescent="0.25">
      <c r="B23" s="25">
        <v>8</v>
      </c>
      <c r="C23" s="11" t="s">
        <v>181</v>
      </c>
      <c r="D23" s="16" t="s">
        <v>178</v>
      </c>
      <c r="E23" s="17"/>
      <c r="F23" s="17"/>
      <c r="G23" s="18">
        <f>G24</f>
        <v>0</v>
      </c>
      <c r="H23" s="18"/>
      <c r="I23" s="18"/>
    </row>
    <row r="24" spans="2:9" ht="35.25" customHeight="1" x14ac:dyDescent="0.25">
      <c r="B24" s="25">
        <v>9</v>
      </c>
      <c r="C24" s="11" t="s">
        <v>179</v>
      </c>
      <c r="D24" s="16" t="s">
        <v>178</v>
      </c>
      <c r="E24" s="17" t="s">
        <v>53</v>
      </c>
      <c r="F24" s="17"/>
      <c r="G24" s="18">
        <f>G25</f>
        <v>0</v>
      </c>
      <c r="H24" s="18"/>
      <c r="I24" s="18"/>
    </row>
    <row r="25" spans="2:9" ht="42.75" customHeight="1" x14ac:dyDescent="0.25">
      <c r="B25" s="25">
        <v>10</v>
      </c>
      <c r="C25" s="11" t="s">
        <v>180</v>
      </c>
      <c r="D25" s="16" t="s">
        <v>178</v>
      </c>
      <c r="E25" s="17" t="s">
        <v>52</v>
      </c>
      <c r="F25" s="17"/>
      <c r="G25" s="18">
        <f>G26</f>
        <v>0</v>
      </c>
      <c r="H25" s="18"/>
      <c r="I25" s="18"/>
    </row>
    <row r="26" spans="2:9" ht="18.75" x14ac:dyDescent="0.25">
      <c r="B26" s="25">
        <v>11</v>
      </c>
      <c r="C26" s="40" t="s">
        <v>184</v>
      </c>
      <c r="D26" s="16" t="s">
        <v>178</v>
      </c>
      <c r="E26" s="17" t="s">
        <v>52</v>
      </c>
      <c r="F26" s="15" t="s">
        <v>183</v>
      </c>
      <c r="G26" s="18">
        <f>G27</f>
        <v>0</v>
      </c>
      <c r="H26" s="18"/>
      <c r="I26" s="18"/>
    </row>
    <row r="27" spans="2:9" ht="37.5" x14ac:dyDescent="0.25">
      <c r="B27" s="25">
        <v>12</v>
      </c>
      <c r="C27" s="40" t="s">
        <v>185</v>
      </c>
      <c r="D27" s="16" t="s">
        <v>178</v>
      </c>
      <c r="E27" s="17" t="s">
        <v>52</v>
      </c>
      <c r="F27" s="15" t="s">
        <v>182</v>
      </c>
      <c r="G27" s="18">
        <v>0</v>
      </c>
      <c r="H27" s="18"/>
      <c r="I27" s="18"/>
    </row>
    <row r="28" spans="2:9" ht="15.75" x14ac:dyDescent="0.25">
      <c r="B28" s="25">
        <v>13</v>
      </c>
      <c r="C28" s="21" t="s">
        <v>118</v>
      </c>
      <c r="D28" s="16" t="s">
        <v>88</v>
      </c>
      <c r="E28" s="17"/>
      <c r="F28" s="17"/>
      <c r="G28" s="18">
        <f>G30</f>
        <v>25</v>
      </c>
      <c r="H28" s="18">
        <f t="shared" ref="H28:I28" si="3">H30</f>
        <v>25</v>
      </c>
      <c r="I28" s="18">
        <f t="shared" si="3"/>
        <v>25</v>
      </c>
    </row>
    <row r="29" spans="2:9" ht="31.5" x14ac:dyDescent="0.25">
      <c r="B29" s="25">
        <v>14</v>
      </c>
      <c r="C29" s="21" t="s">
        <v>147</v>
      </c>
      <c r="D29" s="16" t="s">
        <v>88</v>
      </c>
      <c r="E29" s="17" t="s">
        <v>53</v>
      </c>
      <c r="F29" s="17"/>
      <c r="G29" s="18">
        <f>G30</f>
        <v>25</v>
      </c>
      <c r="H29" s="18">
        <f t="shared" ref="H29:I29" si="4">H30</f>
        <v>25</v>
      </c>
      <c r="I29" s="18">
        <f t="shared" si="4"/>
        <v>25</v>
      </c>
    </row>
    <row r="30" spans="2:9" ht="47.25" x14ac:dyDescent="0.25">
      <c r="B30" s="25">
        <v>15</v>
      </c>
      <c r="C30" s="19" t="s">
        <v>55</v>
      </c>
      <c r="D30" s="16" t="s">
        <v>88</v>
      </c>
      <c r="E30" s="17" t="s">
        <v>52</v>
      </c>
      <c r="F30" s="17"/>
      <c r="G30" s="18">
        <f>G32</f>
        <v>25</v>
      </c>
      <c r="H30" s="18">
        <f t="shared" ref="H30:I30" si="5">H32</f>
        <v>25</v>
      </c>
      <c r="I30" s="18">
        <f t="shared" si="5"/>
        <v>25</v>
      </c>
    </row>
    <row r="31" spans="2:9" ht="15.75" x14ac:dyDescent="0.25">
      <c r="B31" s="25">
        <v>16</v>
      </c>
      <c r="C31" s="19" t="s">
        <v>66</v>
      </c>
      <c r="D31" s="16" t="s">
        <v>88</v>
      </c>
      <c r="E31" s="17" t="s">
        <v>52</v>
      </c>
      <c r="F31" s="17" t="s">
        <v>57</v>
      </c>
      <c r="G31" s="18">
        <f>G32</f>
        <v>25</v>
      </c>
      <c r="H31" s="18">
        <f t="shared" ref="H31:I31" si="6">H32</f>
        <v>25</v>
      </c>
      <c r="I31" s="18">
        <f t="shared" si="6"/>
        <v>25</v>
      </c>
    </row>
    <row r="32" spans="2:9" ht="15.75" x14ac:dyDescent="0.25">
      <c r="B32" s="25">
        <v>17</v>
      </c>
      <c r="C32" s="20" t="s">
        <v>42</v>
      </c>
      <c r="D32" s="16" t="s">
        <v>88</v>
      </c>
      <c r="E32" s="17" t="s">
        <v>52</v>
      </c>
      <c r="F32" s="17" t="s">
        <v>17</v>
      </c>
      <c r="G32" s="18">
        <f>50-25</f>
        <v>25</v>
      </c>
      <c r="H32" s="18">
        <f t="shared" ref="H32:I32" si="7">50-25</f>
        <v>25</v>
      </c>
      <c r="I32" s="18">
        <f t="shared" si="7"/>
        <v>25</v>
      </c>
    </row>
    <row r="33" spans="2:9" ht="15.75" x14ac:dyDescent="0.25">
      <c r="B33" s="25">
        <v>18</v>
      </c>
      <c r="C33" s="19" t="s">
        <v>119</v>
      </c>
      <c r="D33" s="16" t="s">
        <v>89</v>
      </c>
      <c r="E33" s="17"/>
      <c r="F33" s="17"/>
      <c r="G33" s="18">
        <f>G35</f>
        <v>162.6</v>
      </c>
      <c r="H33" s="18">
        <f t="shared" ref="H33:I33" si="8">H35</f>
        <v>161</v>
      </c>
      <c r="I33" s="18">
        <f t="shared" si="8"/>
        <v>161</v>
      </c>
    </row>
    <row r="34" spans="2:9" ht="31.5" x14ac:dyDescent="0.25">
      <c r="B34" s="25">
        <v>19</v>
      </c>
      <c r="C34" s="19" t="s">
        <v>147</v>
      </c>
      <c r="D34" s="16" t="s">
        <v>89</v>
      </c>
      <c r="E34" s="17" t="s">
        <v>53</v>
      </c>
      <c r="F34" s="17"/>
      <c r="G34" s="18">
        <f>G35</f>
        <v>162.6</v>
      </c>
      <c r="H34" s="18">
        <f t="shared" ref="H34:I36" si="9">H35</f>
        <v>161</v>
      </c>
      <c r="I34" s="18">
        <f t="shared" si="9"/>
        <v>161</v>
      </c>
    </row>
    <row r="35" spans="2:9" ht="47.25" x14ac:dyDescent="0.25">
      <c r="B35" s="25">
        <v>20</v>
      </c>
      <c r="C35" s="19" t="s">
        <v>55</v>
      </c>
      <c r="D35" s="16" t="s">
        <v>89</v>
      </c>
      <c r="E35" s="17" t="s">
        <v>52</v>
      </c>
      <c r="F35" s="17"/>
      <c r="G35" s="14">
        <f>G36</f>
        <v>162.6</v>
      </c>
      <c r="H35" s="14">
        <f t="shared" si="9"/>
        <v>161</v>
      </c>
      <c r="I35" s="14">
        <f t="shared" si="9"/>
        <v>161</v>
      </c>
    </row>
    <row r="36" spans="2:9" ht="15.75" x14ac:dyDescent="0.25">
      <c r="B36" s="25">
        <v>21</v>
      </c>
      <c r="C36" s="20" t="s">
        <v>66</v>
      </c>
      <c r="D36" s="16" t="s">
        <v>89</v>
      </c>
      <c r="E36" s="17" t="s">
        <v>52</v>
      </c>
      <c r="F36" s="17" t="s">
        <v>57</v>
      </c>
      <c r="G36" s="18">
        <f>G37</f>
        <v>162.6</v>
      </c>
      <c r="H36" s="18">
        <f t="shared" si="9"/>
        <v>161</v>
      </c>
      <c r="I36" s="18">
        <f t="shared" si="9"/>
        <v>161</v>
      </c>
    </row>
    <row r="37" spans="2:9" ht="15.75" x14ac:dyDescent="0.25">
      <c r="B37" s="25">
        <v>22</v>
      </c>
      <c r="C37" s="19" t="s">
        <v>42</v>
      </c>
      <c r="D37" s="16" t="s">
        <v>89</v>
      </c>
      <c r="E37" s="17" t="s">
        <v>52</v>
      </c>
      <c r="F37" s="17" t="s">
        <v>17</v>
      </c>
      <c r="G37" s="18">
        <v>162.6</v>
      </c>
      <c r="H37" s="18">
        <v>161</v>
      </c>
      <c r="I37" s="18">
        <v>161</v>
      </c>
    </row>
    <row r="38" spans="2:9" ht="15.75" x14ac:dyDescent="0.25">
      <c r="B38" s="25">
        <v>23</v>
      </c>
      <c r="C38" s="11" t="s">
        <v>157</v>
      </c>
      <c r="D38" s="12" t="s">
        <v>158</v>
      </c>
      <c r="E38" s="17"/>
      <c r="F38" s="17"/>
      <c r="G38" s="18">
        <f>G40</f>
        <v>263.8</v>
      </c>
      <c r="H38" s="18">
        <f t="shared" ref="H38:I38" si="10">H40</f>
        <v>247.2</v>
      </c>
      <c r="I38" s="18">
        <f t="shared" si="10"/>
        <v>247.2</v>
      </c>
    </row>
    <row r="39" spans="2:9" ht="31.5" x14ac:dyDescent="0.25">
      <c r="B39" s="25">
        <v>24</v>
      </c>
      <c r="C39" s="19" t="s">
        <v>147</v>
      </c>
      <c r="D39" s="12" t="s">
        <v>158</v>
      </c>
      <c r="E39" s="17" t="s">
        <v>53</v>
      </c>
      <c r="F39" s="17"/>
      <c r="G39" s="18">
        <f>G40</f>
        <v>263.8</v>
      </c>
      <c r="H39" s="18">
        <f t="shared" ref="H39:I41" si="11">H40</f>
        <v>247.2</v>
      </c>
      <c r="I39" s="18">
        <f t="shared" si="11"/>
        <v>247.2</v>
      </c>
    </row>
    <row r="40" spans="2:9" ht="47.25" x14ac:dyDescent="0.25">
      <c r="B40" s="25">
        <v>25</v>
      </c>
      <c r="C40" s="19" t="s">
        <v>55</v>
      </c>
      <c r="D40" s="12" t="s">
        <v>158</v>
      </c>
      <c r="E40" s="17" t="s">
        <v>52</v>
      </c>
      <c r="F40" s="17"/>
      <c r="G40" s="14">
        <f>G41</f>
        <v>263.8</v>
      </c>
      <c r="H40" s="14">
        <f t="shared" si="11"/>
        <v>247.2</v>
      </c>
      <c r="I40" s="14">
        <f t="shared" si="11"/>
        <v>247.2</v>
      </c>
    </row>
    <row r="41" spans="2:9" ht="15.75" x14ac:dyDescent="0.25">
      <c r="B41" s="25">
        <v>26</v>
      </c>
      <c r="C41" s="20" t="s">
        <v>66</v>
      </c>
      <c r="D41" s="12" t="s">
        <v>158</v>
      </c>
      <c r="E41" s="17" t="s">
        <v>52</v>
      </c>
      <c r="F41" s="17" t="s">
        <v>57</v>
      </c>
      <c r="G41" s="18">
        <f>G42</f>
        <v>263.8</v>
      </c>
      <c r="H41" s="18">
        <f t="shared" si="11"/>
        <v>247.2</v>
      </c>
      <c r="I41" s="18">
        <f t="shared" si="11"/>
        <v>247.2</v>
      </c>
    </row>
    <row r="42" spans="2:9" ht="15.75" x14ac:dyDescent="0.25">
      <c r="B42" s="25">
        <v>27</v>
      </c>
      <c r="C42" s="11" t="s">
        <v>15</v>
      </c>
      <c r="D42" s="12" t="s">
        <v>158</v>
      </c>
      <c r="E42" s="17" t="s">
        <v>52</v>
      </c>
      <c r="F42" s="15" t="s">
        <v>156</v>
      </c>
      <c r="G42" s="18">
        <v>263.8</v>
      </c>
      <c r="H42" s="18">
        <v>247.2</v>
      </c>
      <c r="I42" s="18">
        <v>247.2</v>
      </c>
    </row>
    <row r="43" spans="2:9" ht="47.25" x14ac:dyDescent="0.25">
      <c r="B43" s="25">
        <v>28</v>
      </c>
      <c r="C43" s="11" t="s">
        <v>194</v>
      </c>
      <c r="D43" s="12" t="s">
        <v>195</v>
      </c>
      <c r="E43" s="15"/>
      <c r="F43" s="15"/>
      <c r="G43" s="18">
        <f>G44</f>
        <v>0</v>
      </c>
      <c r="H43" s="18">
        <f t="shared" ref="H43:I46" si="12">H44</f>
        <v>0</v>
      </c>
      <c r="I43" s="18">
        <f t="shared" si="12"/>
        <v>0</v>
      </c>
    </row>
    <row r="44" spans="2:9" ht="31.5" x14ac:dyDescent="0.25">
      <c r="B44" s="25">
        <v>29</v>
      </c>
      <c r="C44" s="11" t="s">
        <v>147</v>
      </c>
      <c r="D44" s="12" t="s">
        <v>195</v>
      </c>
      <c r="E44" s="15" t="s">
        <v>53</v>
      </c>
      <c r="F44" s="15"/>
      <c r="G44" s="18">
        <f>G45</f>
        <v>0</v>
      </c>
      <c r="H44" s="18">
        <f t="shared" si="12"/>
        <v>0</v>
      </c>
      <c r="I44" s="18">
        <f t="shared" si="12"/>
        <v>0</v>
      </c>
    </row>
    <row r="45" spans="2:9" ht="47.25" x14ac:dyDescent="0.25">
      <c r="B45" s="25">
        <v>30</v>
      </c>
      <c r="C45" s="11" t="s">
        <v>55</v>
      </c>
      <c r="D45" s="12" t="s">
        <v>195</v>
      </c>
      <c r="E45" s="15" t="s">
        <v>52</v>
      </c>
      <c r="F45" s="15"/>
      <c r="G45" s="18">
        <f>G46</f>
        <v>0</v>
      </c>
      <c r="H45" s="18">
        <f t="shared" si="12"/>
        <v>0</v>
      </c>
      <c r="I45" s="18">
        <f t="shared" si="12"/>
        <v>0</v>
      </c>
    </row>
    <row r="46" spans="2:9" ht="15.75" x14ac:dyDescent="0.25">
      <c r="B46" s="25">
        <v>31</v>
      </c>
      <c r="C46" s="11" t="s">
        <v>56</v>
      </c>
      <c r="D46" s="12" t="s">
        <v>195</v>
      </c>
      <c r="E46" s="15" t="s">
        <v>52</v>
      </c>
      <c r="F46" s="15" t="s">
        <v>58</v>
      </c>
      <c r="G46" s="18">
        <f>G47</f>
        <v>0</v>
      </c>
      <c r="H46" s="18">
        <f t="shared" si="12"/>
        <v>0</v>
      </c>
      <c r="I46" s="18">
        <f t="shared" si="12"/>
        <v>0</v>
      </c>
    </row>
    <row r="47" spans="2:9" ht="15.75" x14ac:dyDescent="0.25">
      <c r="B47" s="25">
        <v>32</v>
      </c>
      <c r="C47" s="11" t="s">
        <v>20</v>
      </c>
      <c r="D47" s="12" t="s">
        <v>195</v>
      </c>
      <c r="E47" s="15" t="s">
        <v>52</v>
      </c>
      <c r="F47" s="15" t="s">
        <v>21</v>
      </c>
      <c r="G47" s="18"/>
      <c r="H47" s="18">
        <v>0</v>
      </c>
      <c r="I47" s="18">
        <v>0</v>
      </c>
    </row>
    <row r="48" spans="2:9" ht="31.5" x14ac:dyDescent="0.25">
      <c r="B48" s="25">
        <v>33</v>
      </c>
      <c r="C48" s="11" t="s">
        <v>126</v>
      </c>
      <c r="D48" s="12" t="s">
        <v>125</v>
      </c>
      <c r="E48" s="15"/>
      <c r="F48" s="15"/>
      <c r="G48" s="14">
        <f>G50</f>
        <v>7.8</v>
      </c>
      <c r="H48" s="14">
        <f t="shared" ref="H48:I48" si="13">H50</f>
        <v>7.8</v>
      </c>
      <c r="I48" s="14">
        <f t="shared" si="13"/>
        <v>7.8</v>
      </c>
    </row>
    <row r="49" spans="2:9" ht="31.5" x14ac:dyDescent="0.25">
      <c r="B49" s="25">
        <v>34</v>
      </c>
      <c r="C49" s="11" t="s">
        <v>147</v>
      </c>
      <c r="D49" s="12" t="s">
        <v>125</v>
      </c>
      <c r="E49" s="15" t="s">
        <v>53</v>
      </c>
      <c r="F49" s="15"/>
      <c r="G49" s="14">
        <f>G50</f>
        <v>7.8</v>
      </c>
      <c r="H49" s="14">
        <f t="shared" ref="H49:I51" si="14">H50</f>
        <v>7.8</v>
      </c>
      <c r="I49" s="14">
        <f t="shared" si="14"/>
        <v>7.8</v>
      </c>
    </row>
    <row r="50" spans="2:9" ht="47.25" x14ac:dyDescent="0.25">
      <c r="B50" s="25">
        <v>35</v>
      </c>
      <c r="C50" s="11" t="s">
        <v>55</v>
      </c>
      <c r="D50" s="12" t="s">
        <v>125</v>
      </c>
      <c r="E50" s="15" t="s">
        <v>52</v>
      </c>
      <c r="F50" s="15"/>
      <c r="G50" s="14">
        <f>G51</f>
        <v>7.8</v>
      </c>
      <c r="H50" s="14">
        <f t="shared" si="14"/>
        <v>7.8</v>
      </c>
      <c r="I50" s="14">
        <f t="shared" si="14"/>
        <v>7.8</v>
      </c>
    </row>
    <row r="51" spans="2:9" ht="15.75" x14ac:dyDescent="0.25">
      <c r="B51" s="25">
        <v>36</v>
      </c>
      <c r="C51" s="11" t="s">
        <v>56</v>
      </c>
      <c r="D51" s="12" t="s">
        <v>125</v>
      </c>
      <c r="E51" s="15" t="s">
        <v>52</v>
      </c>
      <c r="F51" s="15" t="s">
        <v>58</v>
      </c>
      <c r="G51" s="14">
        <f>G52</f>
        <v>7.8</v>
      </c>
      <c r="H51" s="14">
        <f t="shared" si="14"/>
        <v>7.8</v>
      </c>
      <c r="I51" s="14">
        <f t="shared" si="14"/>
        <v>7.8</v>
      </c>
    </row>
    <row r="52" spans="2:9" ht="15.75" x14ac:dyDescent="0.25">
      <c r="B52" s="25">
        <v>37</v>
      </c>
      <c r="C52" s="11" t="s">
        <v>20</v>
      </c>
      <c r="D52" s="12" t="s">
        <v>125</v>
      </c>
      <c r="E52" s="15" t="s">
        <v>52</v>
      </c>
      <c r="F52" s="15" t="s">
        <v>21</v>
      </c>
      <c r="G52" s="14">
        <v>7.8</v>
      </c>
      <c r="H52" s="14">
        <v>7.8</v>
      </c>
      <c r="I52" s="14">
        <v>7.8</v>
      </c>
    </row>
    <row r="53" spans="2:9" ht="47.25" x14ac:dyDescent="0.25">
      <c r="B53" s="25">
        <v>38</v>
      </c>
      <c r="C53" s="19" t="s">
        <v>47</v>
      </c>
      <c r="D53" s="16" t="s">
        <v>90</v>
      </c>
      <c r="E53" s="17"/>
      <c r="F53" s="17"/>
      <c r="G53" s="18">
        <f>+G54+G59</f>
        <v>928.67</v>
      </c>
      <c r="H53" s="18">
        <f t="shared" ref="H53:I53" si="15">+H54+H59</f>
        <v>850</v>
      </c>
      <c r="I53" s="18">
        <f t="shared" si="15"/>
        <v>850</v>
      </c>
    </row>
    <row r="54" spans="2:9" ht="15.75" x14ac:dyDescent="0.25">
      <c r="B54" s="25">
        <v>39</v>
      </c>
      <c r="C54" s="19" t="s">
        <v>28</v>
      </c>
      <c r="D54" s="16" t="s">
        <v>91</v>
      </c>
      <c r="E54" s="17"/>
      <c r="F54" s="17"/>
      <c r="G54" s="18">
        <f>G56</f>
        <v>778.67</v>
      </c>
      <c r="H54" s="18">
        <f t="shared" ref="H54:I54" si="16">H56</f>
        <v>700</v>
      </c>
      <c r="I54" s="18">
        <f t="shared" si="16"/>
        <v>700</v>
      </c>
    </row>
    <row r="55" spans="2:9" ht="31.5" x14ac:dyDescent="0.25">
      <c r="B55" s="25">
        <v>40</v>
      </c>
      <c r="C55" s="19" t="s">
        <v>54</v>
      </c>
      <c r="D55" s="16" t="s">
        <v>91</v>
      </c>
      <c r="E55" s="17" t="s">
        <v>53</v>
      </c>
      <c r="F55" s="17"/>
      <c r="G55" s="18">
        <f>G56</f>
        <v>778.67</v>
      </c>
      <c r="H55" s="18">
        <f t="shared" ref="H55:I57" si="17">H56</f>
        <v>700</v>
      </c>
      <c r="I55" s="18">
        <f t="shared" si="17"/>
        <v>700</v>
      </c>
    </row>
    <row r="56" spans="2:9" ht="47.25" x14ac:dyDescent="0.25">
      <c r="B56" s="25">
        <v>41</v>
      </c>
      <c r="C56" s="19" t="s">
        <v>55</v>
      </c>
      <c r="D56" s="16" t="s">
        <v>91</v>
      </c>
      <c r="E56" s="17" t="s">
        <v>52</v>
      </c>
      <c r="F56" s="17"/>
      <c r="G56" s="18">
        <f>G57</f>
        <v>778.67</v>
      </c>
      <c r="H56" s="18">
        <f t="shared" si="17"/>
        <v>700</v>
      </c>
      <c r="I56" s="18">
        <f t="shared" si="17"/>
        <v>700</v>
      </c>
    </row>
    <row r="57" spans="2:9" ht="15.75" x14ac:dyDescent="0.25">
      <c r="B57" s="25">
        <v>42</v>
      </c>
      <c r="C57" s="19" t="s">
        <v>66</v>
      </c>
      <c r="D57" s="16" t="s">
        <v>91</v>
      </c>
      <c r="E57" s="17" t="s">
        <v>52</v>
      </c>
      <c r="F57" s="17" t="s">
        <v>57</v>
      </c>
      <c r="G57" s="18">
        <f>G58</f>
        <v>778.67</v>
      </c>
      <c r="H57" s="18">
        <f t="shared" si="17"/>
        <v>700</v>
      </c>
      <c r="I57" s="18">
        <f t="shared" si="17"/>
        <v>700</v>
      </c>
    </row>
    <row r="58" spans="2:9" ht="15.75" x14ac:dyDescent="0.25">
      <c r="B58" s="25">
        <v>43</v>
      </c>
      <c r="C58" s="20" t="s">
        <v>42</v>
      </c>
      <c r="D58" s="16" t="s">
        <v>91</v>
      </c>
      <c r="E58" s="17" t="s">
        <v>52</v>
      </c>
      <c r="F58" s="17" t="s">
        <v>17</v>
      </c>
      <c r="G58" s="18">
        <v>778.67</v>
      </c>
      <c r="H58" s="18">
        <v>700</v>
      </c>
      <c r="I58" s="18">
        <v>700</v>
      </c>
    </row>
    <row r="59" spans="2:9" ht="15.75" x14ac:dyDescent="0.25">
      <c r="B59" s="25">
        <v>44</v>
      </c>
      <c r="C59" s="21" t="s">
        <v>18</v>
      </c>
      <c r="D59" s="16" t="s">
        <v>92</v>
      </c>
      <c r="E59" s="17"/>
      <c r="F59" s="17"/>
      <c r="G59" s="18">
        <f>G61</f>
        <v>150</v>
      </c>
      <c r="H59" s="18">
        <f t="shared" ref="H59:I59" si="18">H61</f>
        <v>150</v>
      </c>
      <c r="I59" s="18">
        <f t="shared" si="18"/>
        <v>150</v>
      </c>
    </row>
    <row r="60" spans="2:9" ht="31.5" x14ac:dyDescent="0.25">
      <c r="B60" s="25">
        <v>45</v>
      </c>
      <c r="C60" s="19" t="s">
        <v>147</v>
      </c>
      <c r="D60" s="16" t="s">
        <v>92</v>
      </c>
      <c r="E60" s="17" t="s">
        <v>53</v>
      </c>
      <c r="F60" s="17"/>
      <c r="G60" s="18">
        <f>G61</f>
        <v>150</v>
      </c>
      <c r="H60" s="18">
        <f t="shared" ref="H60:I62" si="19">H61</f>
        <v>150</v>
      </c>
      <c r="I60" s="18">
        <f t="shared" si="19"/>
        <v>150</v>
      </c>
    </row>
    <row r="61" spans="2:9" ht="47.25" x14ac:dyDescent="0.25">
      <c r="B61" s="25">
        <v>46</v>
      </c>
      <c r="C61" s="19" t="s">
        <v>55</v>
      </c>
      <c r="D61" s="16" t="s">
        <v>92</v>
      </c>
      <c r="E61" s="17" t="s">
        <v>52</v>
      </c>
      <c r="F61" s="17"/>
      <c r="G61" s="18">
        <f>G62</f>
        <v>150</v>
      </c>
      <c r="H61" s="18">
        <f t="shared" si="19"/>
        <v>150</v>
      </c>
      <c r="I61" s="18">
        <f t="shared" si="19"/>
        <v>150</v>
      </c>
    </row>
    <row r="62" spans="2:9" ht="15.75" x14ac:dyDescent="0.25">
      <c r="B62" s="25">
        <v>47</v>
      </c>
      <c r="C62" s="20" t="s">
        <v>66</v>
      </c>
      <c r="D62" s="16" t="s">
        <v>92</v>
      </c>
      <c r="E62" s="17" t="s">
        <v>52</v>
      </c>
      <c r="F62" s="17" t="s">
        <v>57</v>
      </c>
      <c r="G62" s="18">
        <f>G63</f>
        <v>150</v>
      </c>
      <c r="H62" s="18">
        <f t="shared" si="19"/>
        <v>150</v>
      </c>
      <c r="I62" s="18">
        <f t="shared" si="19"/>
        <v>150</v>
      </c>
    </row>
    <row r="63" spans="2:9" ht="15.75" x14ac:dyDescent="0.25">
      <c r="B63" s="25">
        <v>48</v>
      </c>
      <c r="C63" s="19" t="s">
        <v>42</v>
      </c>
      <c r="D63" s="16" t="s">
        <v>92</v>
      </c>
      <c r="E63" s="17" t="s">
        <v>52</v>
      </c>
      <c r="F63" s="17" t="s">
        <v>17</v>
      </c>
      <c r="G63" s="14">
        <v>150</v>
      </c>
      <c r="H63" s="14">
        <v>150</v>
      </c>
      <c r="I63" s="14">
        <v>150</v>
      </c>
    </row>
    <row r="64" spans="2:9" ht="87" customHeight="1" x14ac:dyDescent="0.25">
      <c r="B64" s="25">
        <v>49</v>
      </c>
      <c r="C64" s="19" t="s">
        <v>188</v>
      </c>
      <c r="D64" s="16" t="s">
        <v>189</v>
      </c>
      <c r="E64" s="17"/>
      <c r="F64" s="17"/>
      <c r="G64" s="14">
        <f>G65</f>
        <v>0</v>
      </c>
      <c r="H64" s="14">
        <f t="shared" ref="H64:I68" si="20">H65</f>
        <v>0</v>
      </c>
      <c r="I64" s="14">
        <f t="shared" si="20"/>
        <v>0</v>
      </c>
    </row>
    <row r="65" spans="2:9" ht="39.75" customHeight="1" x14ac:dyDescent="0.25">
      <c r="B65" s="25">
        <v>50</v>
      </c>
      <c r="C65" s="19" t="s">
        <v>190</v>
      </c>
      <c r="D65" s="16" t="s">
        <v>191</v>
      </c>
      <c r="E65" s="17"/>
      <c r="F65" s="17"/>
      <c r="G65" s="14">
        <f>G66</f>
        <v>0</v>
      </c>
      <c r="H65" s="14">
        <f t="shared" si="20"/>
        <v>0</v>
      </c>
      <c r="I65" s="14">
        <f t="shared" si="20"/>
        <v>0</v>
      </c>
    </row>
    <row r="66" spans="2:9" ht="40.5" customHeight="1" x14ac:dyDescent="0.25">
      <c r="B66" s="25">
        <v>51</v>
      </c>
      <c r="C66" s="19" t="s">
        <v>186</v>
      </c>
      <c r="D66" s="16" t="s">
        <v>191</v>
      </c>
      <c r="E66" s="17" t="s">
        <v>53</v>
      </c>
      <c r="F66" s="17"/>
      <c r="G66" s="14">
        <f>G67</f>
        <v>0</v>
      </c>
      <c r="H66" s="14">
        <f t="shared" si="20"/>
        <v>0</v>
      </c>
      <c r="I66" s="14">
        <f t="shared" si="20"/>
        <v>0</v>
      </c>
    </row>
    <row r="67" spans="2:9" ht="38.25" customHeight="1" x14ac:dyDescent="0.25">
      <c r="B67" s="25">
        <v>52</v>
      </c>
      <c r="C67" s="19" t="s">
        <v>187</v>
      </c>
      <c r="D67" s="16" t="s">
        <v>191</v>
      </c>
      <c r="E67" s="17" t="s">
        <v>52</v>
      </c>
      <c r="F67" s="17"/>
      <c r="G67" s="14">
        <f>G68</f>
        <v>0</v>
      </c>
      <c r="H67" s="14">
        <f t="shared" si="20"/>
        <v>0</v>
      </c>
      <c r="I67" s="14">
        <f t="shared" si="20"/>
        <v>0</v>
      </c>
    </row>
    <row r="68" spans="2:9" ht="31.5" x14ac:dyDescent="0.25">
      <c r="B68" s="25">
        <v>53</v>
      </c>
      <c r="C68" s="19" t="s">
        <v>65</v>
      </c>
      <c r="D68" s="16" t="s">
        <v>191</v>
      </c>
      <c r="E68" s="17" t="s">
        <v>52</v>
      </c>
      <c r="F68" s="17" t="s">
        <v>60</v>
      </c>
      <c r="G68" s="14">
        <f>G69</f>
        <v>0</v>
      </c>
      <c r="H68" s="14">
        <f t="shared" si="20"/>
        <v>0</v>
      </c>
      <c r="I68" s="14">
        <f t="shared" si="20"/>
        <v>0</v>
      </c>
    </row>
    <row r="69" spans="2:9" ht="31.5" x14ac:dyDescent="0.25">
      <c r="B69" s="25">
        <v>54</v>
      </c>
      <c r="C69" s="19" t="s">
        <v>192</v>
      </c>
      <c r="D69" s="16" t="s">
        <v>191</v>
      </c>
      <c r="E69" s="17" t="s">
        <v>52</v>
      </c>
      <c r="F69" s="17" t="s">
        <v>193</v>
      </c>
      <c r="G69" s="14"/>
      <c r="H69" s="14"/>
      <c r="I69" s="14"/>
    </row>
    <row r="70" spans="2:9" ht="47.25" x14ac:dyDescent="0.25">
      <c r="B70" s="25">
        <v>55</v>
      </c>
      <c r="C70" s="22" t="s">
        <v>83</v>
      </c>
      <c r="D70" s="12" t="s">
        <v>93</v>
      </c>
      <c r="E70" s="17"/>
      <c r="F70" s="17"/>
      <c r="G70" s="18">
        <f>G71+G80</f>
        <v>6</v>
      </c>
      <c r="H70" s="18">
        <f t="shared" ref="H70:I70" si="21">H71+H80</f>
        <v>6</v>
      </c>
      <c r="I70" s="18">
        <f t="shared" si="21"/>
        <v>6</v>
      </c>
    </row>
    <row r="71" spans="2:9" ht="15.75" x14ac:dyDescent="0.25">
      <c r="B71" s="25">
        <v>56</v>
      </c>
      <c r="C71" s="19" t="s">
        <v>121</v>
      </c>
      <c r="D71" s="16" t="s">
        <v>94</v>
      </c>
      <c r="E71" s="17"/>
      <c r="F71" s="17"/>
      <c r="G71" s="18">
        <f>G73</f>
        <v>4</v>
      </c>
      <c r="H71" s="18">
        <f t="shared" ref="H71:I71" si="22">H73</f>
        <v>4</v>
      </c>
      <c r="I71" s="18">
        <f t="shared" si="22"/>
        <v>4</v>
      </c>
    </row>
    <row r="72" spans="2:9" ht="31.5" x14ac:dyDescent="0.25">
      <c r="B72" s="25">
        <v>57</v>
      </c>
      <c r="C72" s="19" t="s">
        <v>147</v>
      </c>
      <c r="D72" s="16" t="s">
        <v>94</v>
      </c>
      <c r="E72" s="17" t="s">
        <v>53</v>
      </c>
      <c r="F72" s="17"/>
      <c r="G72" s="18">
        <f>G73</f>
        <v>4</v>
      </c>
      <c r="H72" s="18">
        <f t="shared" ref="H72:I74" si="23">H73</f>
        <v>4</v>
      </c>
      <c r="I72" s="18">
        <f t="shared" si="23"/>
        <v>4</v>
      </c>
    </row>
    <row r="73" spans="2:9" ht="36" customHeight="1" x14ac:dyDescent="0.25">
      <c r="B73" s="25">
        <v>58</v>
      </c>
      <c r="C73" s="19" t="s">
        <v>55</v>
      </c>
      <c r="D73" s="16" t="s">
        <v>94</v>
      </c>
      <c r="E73" s="17" t="s">
        <v>52</v>
      </c>
      <c r="F73" s="17"/>
      <c r="G73" s="18">
        <f>G74</f>
        <v>4</v>
      </c>
      <c r="H73" s="18">
        <f t="shared" si="23"/>
        <v>4</v>
      </c>
      <c r="I73" s="18">
        <f t="shared" si="23"/>
        <v>4</v>
      </c>
    </row>
    <row r="74" spans="2:9" ht="31.5" x14ac:dyDescent="0.25">
      <c r="B74" s="25">
        <v>59</v>
      </c>
      <c r="C74" s="19" t="s">
        <v>65</v>
      </c>
      <c r="D74" s="16" t="s">
        <v>94</v>
      </c>
      <c r="E74" s="17" t="s">
        <v>52</v>
      </c>
      <c r="F74" s="17" t="s">
        <v>60</v>
      </c>
      <c r="G74" s="18">
        <f>G75</f>
        <v>4</v>
      </c>
      <c r="H74" s="18">
        <f t="shared" si="23"/>
        <v>4</v>
      </c>
      <c r="I74" s="18">
        <f t="shared" si="23"/>
        <v>4</v>
      </c>
    </row>
    <row r="75" spans="2:9" ht="31.5" x14ac:dyDescent="0.25">
      <c r="B75" s="25">
        <v>60</v>
      </c>
      <c r="C75" s="23" t="s">
        <v>41</v>
      </c>
      <c r="D75" s="16" t="s">
        <v>94</v>
      </c>
      <c r="E75" s="17" t="s">
        <v>52</v>
      </c>
      <c r="F75" s="17" t="s">
        <v>14</v>
      </c>
      <c r="G75" s="14">
        <v>4</v>
      </c>
      <c r="H75" s="14">
        <v>4</v>
      </c>
      <c r="I75" s="14">
        <v>4</v>
      </c>
    </row>
    <row r="76" spans="2:9" ht="15.75" x14ac:dyDescent="0.25">
      <c r="B76" s="25">
        <v>61</v>
      </c>
      <c r="C76" s="23" t="s">
        <v>122</v>
      </c>
      <c r="D76" s="16" t="s">
        <v>95</v>
      </c>
      <c r="E76" s="17"/>
      <c r="F76" s="17"/>
      <c r="G76" s="14">
        <f>G78</f>
        <v>2</v>
      </c>
      <c r="H76" s="14">
        <f t="shared" ref="H76:I76" si="24">H78</f>
        <v>2</v>
      </c>
      <c r="I76" s="14">
        <f t="shared" si="24"/>
        <v>2</v>
      </c>
    </row>
    <row r="77" spans="2:9" ht="31.5" x14ac:dyDescent="0.25">
      <c r="B77" s="25">
        <v>62</v>
      </c>
      <c r="C77" s="23" t="s">
        <v>147</v>
      </c>
      <c r="D77" s="16" t="s">
        <v>95</v>
      </c>
      <c r="E77" s="17" t="s">
        <v>53</v>
      </c>
      <c r="F77" s="17"/>
      <c r="G77" s="14">
        <f>G78</f>
        <v>2</v>
      </c>
      <c r="H77" s="14">
        <f t="shared" ref="H77:I79" si="25">H78</f>
        <v>2</v>
      </c>
      <c r="I77" s="14">
        <f t="shared" si="25"/>
        <v>2</v>
      </c>
    </row>
    <row r="78" spans="2:9" ht="31.5" x14ac:dyDescent="0.25">
      <c r="B78" s="25">
        <v>63</v>
      </c>
      <c r="C78" s="23" t="s">
        <v>55</v>
      </c>
      <c r="D78" s="16" t="s">
        <v>95</v>
      </c>
      <c r="E78" s="17" t="s">
        <v>52</v>
      </c>
      <c r="F78" s="17"/>
      <c r="G78" s="14">
        <f>G79</f>
        <v>2</v>
      </c>
      <c r="H78" s="14">
        <f t="shared" si="25"/>
        <v>2</v>
      </c>
      <c r="I78" s="14">
        <f t="shared" si="25"/>
        <v>2</v>
      </c>
    </row>
    <row r="79" spans="2:9" ht="31.5" x14ac:dyDescent="0.25">
      <c r="B79" s="25">
        <v>64</v>
      </c>
      <c r="C79" s="23" t="s">
        <v>65</v>
      </c>
      <c r="D79" s="16" t="s">
        <v>95</v>
      </c>
      <c r="E79" s="17" t="s">
        <v>52</v>
      </c>
      <c r="F79" s="17" t="s">
        <v>60</v>
      </c>
      <c r="G79" s="14">
        <f>G80</f>
        <v>2</v>
      </c>
      <c r="H79" s="14">
        <f t="shared" si="25"/>
        <v>2</v>
      </c>
      <c r="I79" s="14">
        <f t="shared" si="25"/>
        <v>2</v>
      </c>
    </row>
    <row r="80" spans="2:9" ht="31.5" x14ac:dyDescent="0.25">
      <c r="B80" s="25">
        <v>65</v>
      </c>
      <c r="C80" s="23" t="s">
        <v>41</v>
      </c>
      <c r="D80" s="16" t="s">
        <v>95</v>
      </c>
      <c r="E80" s="17" t="s">
        <v>52</v>
      </c>
      <c r="F80" s="17" t="s">
        <v>14</v>
      </c>
      <c r="G80" s="14">
        <v>2</v>
      </c>
      <c r="H80" s="14">
        <v>2</v>
      </c>
      <c r="I80" s="14">
        <v>2</v>
      </c>
    </row>
    <row r="81" spans="2:9" ht="31.5" x14ac:dyDescent="0.25">
      <c r="B81" s="25">
        <v>66</v>
      </c>
      <c r="C81" s="19" t="s">
        <v>48</v>
      </c>
      <c r="D81" s="16" t="s">
        <v>96</v>
      </c>
      <c r="E81" s="17"/>
      <c r="F81" s="17"/>
      <c r="G81" s="18">
        <f>G82+G87</f>
        <v>3613.5513999999998</v>
      </c>
      <c r="H81" s="18">
        <f t="shared" ref="H81:I81" si="26">H82+H87</f>
        <v>804.2</v>
      </c>
      <c r="I81" s="18">
        <f t="shared" si="26"/>
        <v>836.3</v>
      </c>
    </row>
    <row r="82" spans="2:9" ht="47.25" x14ac:dyDescent="0.25">
      <c r="B82" s="25">
        <v>67</v>
      </c>
      <c r="C82" s="19" t="s">
        <v>29</v>
      </c>
      <c r="D82" s="16" t="s">
        <v>97</v>
      </c>
      <c r="E82" s="17"/>
      <c r="F82" s="17"/>
      <c r="G82" s="18">
        <f>G84</f>
        <v>764.5</v>
      </c>
      <c r="H82" s="18">
        <f t="shared" ref="H82:I82" si="27">H84</f>
        <v>804.2</v>
      </c>
      <c r="I82" s="18">
        <f t="shared" si="27"/>
        <v>836.3</v>
      </c>
    </row>
    <row r="83" spans="2:9" ht="31.5" x14ac:dyDescent="0.25">
      <c r="B83" s="25">
        <v>68</v>
      </c>
      <c r="C83" s="19" t="s">
        <v>147</v>
      </c>
      <c r="D83" s="16" t="s">
        <v>97</v>
      </c>
      <c r="E83" s="17" t="s">
        <v>53</v>
      </c>
      <c r="F83" s="17"/>
      <c r="G83" s="18">
        <f>G84</f>
        <v>764.5</v>
      </c>
      <c r="H83" s="18">
        <f t="shared" ref="H83:I85" si="28">H84</f>
        <v>804.2</v>
      </c>
      <c r="I83" s="18">
        <f t="shared" si="28"/>
        <v>836.3</v>
      </c>
    </row>
    <row r="84" spans="2:9" ht="47.25" x14ac:dyDescent="0.25">
      <c r="B84" s="25">
        <v>69</v>
      </c>
      <c r="C84" s="19" t="s">
        <v>55</v>
      </c>
      <c r="D84" s="16" t="s">
        <v>97</v>
      </c>
      <c r="E84" s="17" t="s">
        <v>52</v>
      </c>
      <c r="F84" s="17"/>
      <c r="G84" s="18">
        <f>G85</f>
        <v>764.5</v>
      </c>
      <c r="H84" s="18">
        <f t="shared" si="28"/>
        <v>804.2</v>
      </c>
      <c r="I84" s="18">
        <f t="shared" si="28"/>
        <v>836.3</v>
      </c>
    </row>
    <row r="85" spans="2:9" ht="15.75" x14ac:dyDescent="0.25">
      <c r="B85" s="25">
        <v>70</v>
      </c>
      <c r="C85" s="19" t="s">
        <v>39</v>
      </c>
      <c r="D85" s="16" t="s">
        <v>97</v>
      </c>
      <c r="E85" s="17" t="s">
        <v>52</v>
      </c>
      <c r="F85" s="17" t="s">
        <v>59</v>
      </c>
      <c r="G85" s="18">
        <f>G86</f>
        <v>764.5</v>
      </c>
      <c r="H85" s="18">
        <f t="shared" si="28"/>
        <v>804.2</v>
      </c>
      <c r="I85" s="18">
        <f t="shared" si="28"/>
        <v>836.3</v>
      </c>
    </row>
    <row r="86" spans="2:9" ht="15.75" x14ac:dyDescent="0.25">
      <c r="B86" s="25">
        <v>71</v>
      </c>
      <c r="C86" s="20" t="s">
        <v>40</v>
      </c>
      <c r="D86" s="16" t="s">
        <v>97</v>
      </c>
      <c r="E86" s="17" t="s">
        <v>52</v>
      </c>
      <c r="F86" s="17" t="s">
        <v>23</v>
      </c>
      <c r="G86" s="18">
        <v>764.5</v>
      </c>
      <c r="H86" s="18">
        <v>804.2</v>
      </c>
      <c r="I86" s="18">
        <v>836.3</v>
      </c>
    </row>
    <row r="87" spans="2:9" ht="31.5" x14ac:dyDescent="0.25">
      <c r="B87" s="25">
        <v>72</v>
      </c>
      <c r="C87" s="32" t="s">
        <v>154</v>
      </c>
      <c r="D87" s="12" t="s">
        <v>153</v>
      </c>
      <c r="E87" s="17"/>
      <c r="F87" s="17"/>
      <c r="G87" s="18">
        <f>G89</f>
        <v>2849.0513999999998</v>
      </c>
      <c r="H87" s="18">
        <f t="shared" ref="H87:I87" si="29">H89</f>
        <v>0</v>
      </c>
      <c r="I87" s="18">
        <f t="shared" si="29"/>
        <v>0</v>
      </c>
    </row>
    <row r="88" spans="2:9" ht="31.5" x14ac:dyDescent="0.25">
      <c r="B88" s="25">
        <v>73</v>
      </c>
      <c r="C88" s="19" t="s">
        <v>147</v>
      </c>
      <c r="D88" s="12" t="s">
        <v>153</v>
      </c>
      <c r="E88" s="17" t="s">
        <v>53</v>
      </c>
      <c r="F88" s="17"/>
      <c r="G88" s="18">
        <f>G89</f>
        <v>2849.0513999999998</v>
      </c>
      <c r="H88" s="18">
        <f t="shared" ref="H88:I90" si="30">H89</f>
        <v>0</v>
      </c>
      <c r="I88" s="18">
        <f t="shared" si="30"/>
        <v>0</v>
      </c>
    </row>
    <row r="89" spans="2:9" ht="47.25" x14ac:dyDescent="0.25">
      <c r="B89" s="25">
        <v>74</v>
      </c>
      <c r="C89" s="19" t="s">
        <v>55</v>
      </c>
      <c r="D89" s="12" t="s">
        <v>153</v>
      </c>
      <c r="E89" s="17" t="s">
        <v>52</v>
      </c>
      <c r="F89" s="17"/>
      <c r="G89" s="18">
        <f>G90</f>
        <v>2849.0513999999998</v>
      </c>
      <c r="H89" s="18">
        <f t="shared" si="30"/>
        <v>0</v>
      </c>
      <c r="I89" s="18">
        <f t="shared" si="30"/>
        <v>0</v>
      </c>
    </row>
    <row r="90" spans="2:9" ht="15.75" x14ac:dyDescent="0.25">
      <c r="B90" s="25">
        <v>75</v>
      </c>
      <c r="C90" s="19" t="s">
        <v>39</v>
      </c>
      <c r="D90" s="12" t="s">
        <v>153</v>
      </c>
      <c r="E90" s="17" t="s">
        <v>52</v>
      </c>
      <c r="F90" s="17" t="s">
        <v>59</v>
      </c>
      <c r="G90" s="18">
        <f>G91</f>
        <v>2849.0513999999998</v>
      </c>
      <c r="H90" s="18">
        <f t="shared" si="30"/>
        <v>0</v>
      </c>
      <c r="I90" s="18">
        <f t="shared" si="30"/>
        <v>0</v>
      </c>
    </row>
    <row r="91" spans="2:9" ht="15.75" x14ac:dyDescent="0.25">
      <c r="B91" s="25">
        <v>76</v>
      </c>
      <c r="C91" s="20" t="s">
        <v>40</v>
      </c>
      <c r="D91" s="12" t="s">
        <v>153</v>
      </c>
      <c r="E91" s="17" t="s">
        <v>52</v>
      </c>
      <c r="F91" s="17" t="s">
        <v>23</v>
      </c>
      <c r="G91" s="18">
        <v>2849.0513999999998</v>
      </c>
      <c r="H91" s="18">
        <v>0</v>
      </c>
      <c r="I91" s="18">
        <v>0</v>
      </c>
    </row>
    <row r="92" spans="2:9" ht="47.25" x14ac:dyDescent="0.25">
      <c r="B92" s="25">
        <v>77</v>
      </c>
      <c r="C92" s="11" t="s">
        <v>49</v>
      </c>
      <c r="D92" s="16" t="s">
        <v>98</v>
      </c>
      <c r="E92" s="17" t="s">
        <v>3</v>
      </c>
      <c r="F92" s="17"/>
      <c r="G92" s="18">
        <f>G93+G99</f>
        <v>130</v>
      </c>
      <c r="H92" s="18">
        <f t="shared" ref="H92:I92" si="31">H93+H99</f>
        <v>130</v>
      </c>
      <c r="I92" s="18">
        <f t="shared" si="31"/>
        <v>130</v>
      </c>
    </row>
    <row r="93" spans="2:9" ht="31.5" x14ac:dyDescent="0.25">
      <c r="B93" s="25">
        <v>78</v>
      </c>
      <c r="C93" s="11" t="s">
        <v>50</v>
      </c>
      <c r="D93" s="16" t="s">
        <v>99</v>
      </c>
      <c r="E93" s="17" t="s">
        <v>3</v>
      </c>
      <c r="F93" s="17"/>
      <c r="G93" s="18">
        <f>+G96</f>
        <v>105</v>
      </c>
      <c r="H93" s="18">
        <f t="shared" ref="H93:I93" si="32">+H96</f>
        <v>105</v>
      </c>
      <c r="I93" s="18">
        <f t="shared" si="32"/>
        <v>105</v>
      </c>
    </row>
    <row r="94" spans="2:9" ht="15.75" x14ac:dyDescent="0.25">
      <c r="B94" s="25">
        <v>79</v>
      </c>
      <c r="C94" s="11" t="s">
        <v>123</v>
      </c>
      <c r="D94" s="16" t="s">
        <v>100</v>
      </c>
      <c r="E94" s="17"/>
      <c r="F94" s="17"/>
      <c r="G94" s="18">
        <f>G96</f>
        <v>105</v>
      </c>
      <c r="H94" s="18">
        <f t="shared" ref="H94:I94" si="33">H96</f>
        <v>105</v>
      </c>
      <c r="I94" s="18">
        <f t="shared" si="33"/>
        <v>105</v>
      </c>
    </row>
    <row r="95" spans="2:9" ht="31.5" x14ac:dyDescent="0.25">
      <c r="B95" s="25">
        <v>80</v>
      </c>
      <c r="C95" s="19" t="s">
        <v>147</v>
      </c>
      <c r="D95" s="16" t="s">
        <v>100</v>
      </c>
      <c r="E95" s="17" t="s">
        <v>53</v>
      </c>
      <c r="F95" s="17"/>
      <c r="G95" s="18">
        <f>G96</f>
        <v>105</v>
      </c>
      <c r="H95" s="18">
        <f t="shared" ref="H95:I95" si="34">H96</f>
        <v>105</v>
      </c>
      <c r="I95" s="18">
        <f t="shared" si="34"/>
        <v>105</v>
      </c>
    </row>
    <row r="96" spans="2:9" ht="47.25" x14ac:dyDescent="0.25">
      <c r="B96" s="25">
        <v>81</v>
      </c>
      <c r="C96" s="19" t="s">
        <v>55</v>
      </c>
      <c r="D96" s="16" t="s">
        <v>100</v>
      </c>
      <c r="E96" s="17" t="s">
        <v>52</v>
      </c>
      <c r="F96" s="17"/>
      <c r="G96" s="18">
        <f>G98</f>
        <v>105</v>
      </c>
      <c r="H96" s="18">
        <f t="shared" ref="H96:I96" si="35">H98</f>
        <v>105</v>
      </c>
      <c r="I96" s="18">
        <f t="shared" si="35"/>
        <v>105</v>
      </c>
    </row>
    <row r="97" spans="2:9" ht="15.75" x14ac:dyDescent="0.25">
      <c r="B97" s="25">
        <v>82</v>
      </c>
      <c r="C97" s="19" t="s">
        <v>63</v>
      </c>
      <c r="D97" s="16" t="s">
        <v>100</v>
      </c>
      <c r="E97" s="17" t="s">
        <v>52</v>
      </c>
      <c r="F97" s="17" t="s">
        <v>61</v>
      </c>
      <c r="G97" s="18">
        <f>G98</f>
        <v>105</v>
      </c>
      <c r="H97" s="18">
        <f t="shared" ref="H97:I97" si="36">H98</f>
        <v>105</v>
      </c>
      <c r="I97" s="18">
        <f t="shared" si="36"/>
        <v>105</v>
      </c>
    </row>
    <row r="98" spans="2:9" ht="15.75" x14ac:dyDescent="0.25">
      <c r="B98" s="25">
        <v>83</v>
      </c>
      <c r="C98" s="19" t="s">
        <v>36</v>
      </c>
      <c r="D98" s="16" t="s">
        <v>100</v>
      </c>
      <c r="E98" s="17" t="s">
        <v>52</v>
      </c>
      <c r="F98" s="17" t="s">
        <v>19</v>
      </c>
      <c r="G98" s="18">
        <f>75+30</f>
        <v>105</v>
      </c>
      <c r="H98" s="18">
        <v>105</v>
      </c>
      <c r="I98" s="18">
        <v>105</v>
      </c>
    </row>
    <row r="99" spans="2:9" ht="47.25" x14ac:dyDescent="0.25">
      <c r="B99" s="25">
        <v>84</v>
      </c>
      <c r="C99" s="19" t="s">
        <v>51</v>
      </c>
      <c r="D99" s="16" t="s">
        <v>101</v>
      </c>
      <c r="E99" s="17"/>
      <c r="F99" s="17"/>
      <c r="G99" s="18">
        <f>G102</f>
        <v>25</v>
      </c>
      <c r="H99" s="18">
        <f t="shared" ref="H99:I99" si="37">H102</f>
        <v>25</v>
      </c>
      <c r="I99" s="18">
        <f t="shared" si="37"/>
        <v>25</v>
      </c>
    </row>
    <row r="100" spans="2:9" ht="31.5" x14ac:dyDescent="0.25">
      <c r="B100" s="25">
        <v>85</v>
      </c>
      <c r="C100" s="19" t="s">
        <v>120</v>
      </c>
      <c r="D100" s="16" t="s">
        <v>102</v>
      </c>
      <c r="E100" s="17"/>
      <c r="F100" s="17"/>
      <c r="G100" s="18">
        <f>G101</f>
        <v>25</v>
      </c>
      <c r="H100" s="18">
        <f t="shared" ref="H100:I103" si="38">H101</f>
        <v>25</v>
      </c>
      <c r="I100" s="18">
        <f t="shared" si="38"/>
        <v>25</v>
      </c>
    </row>
    <row r="101" spans="2:9" ht="31.5" x14ac:dyDescent="0.25">
      <c r="B101" s="25">
        <v>86</v>
      </c>
      <c r="C101" s="19" t="s">
        <v>147</v>
      </c>
      <c r="D101" s="16" t="s">
        <v>102</v>
      </c>
      <c r="E101" s="17" t="s">
        <v>53</v>
      </c>
      <c r="F101" s="17"/>
      <c r="G101" s="18">
        <f>G102</f>
        <v>25</v>
      </c>
      <c r="H101" s="18">
        <f t="shared" si="38"/>
        <v>25</v>
      </c>
      <c r="I101" s="18">
        <f t="shared" si="38"/>
        <v>25</v>
      </c>
    </row>
    <row r="102" spans="2:9" ht="47.25" x14ac:dyDescent="0.25">
      <c r="B102" s="25">
        <v>87</v>
      </c>
      <c r="C102" s="19" t="s">
        <v>55</v>
      </c>
      <c r="D102" s="16" t="s">
        <v>102</v>
      </c>
      <c r="E102" s="17" t="s">
        <v>52</v>
      </c>
      <c r="F102" s="17"/>
      <c r="G102" s="18">
        <f>G103</f>
        <v>25</v>
      </c>
      <c r="H102" s="18">
        <f t="shared" si="38"/>
        <v>25</v>
      </c>
      <c r="I102" s="18">
        <f t="shared" si="38"/>
        <v>25</v>
      </c>
    </row>
    <row r="103" spans="2:9" ht="15.75" x14ac:dyDescent="0.25">
      <c r="B103" s="25">
        <v>88</v>
      </c>
      <c r="C103" s="19" t="s">
        <v>64</v>
      </c>
      <c r="D103" s="16" t="s">
        <v>102</v>
      </c>
      <c r="E103" s="17" t="str">
        <f>E98</f>
        <v>240</v>
      </c>
      <c r="F103" s="17" t="s">
        <v>62</v>
      </c>
      <c r="G103" s="18">
        <f>G104</f>
        <v>25</v>
      </c>
      <c r="H103" s="18">
        <f t="shared" si="38"/>
        <v>25</v>
      </c>
      <c r="I103" s="18">
        <f t="shared" si="38"/>
        <v>25</v>
      </c>
    </row>
    <row r="104" spans="2:9" ht="31.5" x14ac:dyDescent="0.25">
      <c r="B104" s="25">
        <v>89</v>
      </c>
      <c r="C104" s="19" t="s">
        <v>81</v>
      </c>
      <c r="D104" s="16" t="s">
        <v>102</v>
      </c>
      <c r="E104" s="17" t="s">
        <v>52</v>
      </c>
      <c r="F104" s="17" t="s">
        <v>22</v>
      </c>
      <c r="G104" s="18">
        <v>25</v>
      </c>
      <c r="H104" s="18">
        <v>25</v>
      </c>
      <c r="I104" s="18">
        <v>25</v>
      </c>
    </row>
    <row r="105" spans="2:9" ht="15.75" x14ac:dyDescent="0.25">
      <c r="B105" s="25">
        <v>90</v>
      </c>
      <c r="C105" s="19" t="s">
        <v>33</v>
      </c>
      <c r="D105" s="16" t="s">
        <v>103</v>
      </c>
      <c r="E105" s="17"/>
      <c r="F105" s="17"/>
      <c r="G105" s="18">
        <f>G106+G167+G177+G183+G189</f>
        <v>21765.2886</v>
      </c>
      <c r="H105" s="18">
        <f>+H106+H167+H184+H189+H177</f>
        <v>19748.200000000004</v>
      </c>
      <c r="I105" s="18">
        <f>+I106+I167+I184+I189+I177</f>
        <v>18292.5</v>
      </c>
    </row>
    <row r="106" spans="2:9" ht="31.5" x14ac:dyDescent="0.25">
      <c r="B106" s="25">
        <v>91</v>
      </c>
      <c r="C106" s="19" t="s">
        <v>37</v>
      </c>
      <c r="D106" s="16" t="s">
        <v>104</v>
      </c>
      <c r="E106" s="17"/>
      <c r="F106" s="17"/>
      <c r="G106" s="18">
        <f>+G107+G112+G117+G122+G132+G127+G137+G142+G147+G152+G157+G162</f>
        <v>10272.7886</v>
      </c>
      <c r="H106" s="18">
        <f t="shared" ref="H106:I106" si="39">+H107+H112+H117+H122+H132+H127+H137+H142+H147+H152+H157+H162</f>
        <v>10376.720000000001</v>
      </c>
      <c r="I106" s="18">
        <f t="shared" si="39"/>
        <v>10376.720000000001</v>
      </c>
    </row>
    <row r="107" spans="2:9" ht="36" customHeight="1" x14ac:dyDescent="0.25">
      <c r="B107" s="25">
        <v>92</v>
      </c>
      <c r="C107" s="41" t="s">
        <v>196</v>
      </c>
      <c r="D107" s="16" t="s">
        <v>105</v>
      </c>
      <c r="E107" s="17"/>
      <c r="F107" s="17"/>
      <c r="G107" s="18">
        <f>G109</f>
        <v>1165.28</v>
      </c>
      <c r="H107" s="18">
        <f t="shared" ref="H107:I107" si="40">H109</f>
        <v>1165.28</v>
      </c>
      <c r="I107" s="18">
        <f t="shared" si="40"/>
        <v>1165.28</v>
      </c>
    </row>
    <row r="108" spans="2:9" ht="82.5" customHeight="1" x14ac:dyDescent="0.25">
      <c r="B108" s="25">
        <v>93</v>
      </c>
      <c r="C108" s="19" t="s">
        <v>80</v>
      </c>
      <c r="D108" s="16" t="s">
        <v>105</v>
      </c>
      <c r="E108" s="17" t="s">
        <v>69</v>
      </c>
      <c r="F108" s="17"/>
      <c r="G108" s="18">
        <f>G109</f>
        <v>1165.28</v>
      </c>
      <c r="H108" s="18">
        <f t="shared" ref="H108:I110" si="41">H109</f>
        <v>1165.28</v>
      </c>
      <c r="I108" s="18">
        <f t="shared" si="41"/>
        <v>1165.28</v>
      </c>
    </row>
    <row r="109" spans="2:9" ht="32.25" customHeight="1" x14ac:dyDescent="0.25">
      <c r="B109" s="25">
        <v>94</v>
      </c>
      <c r="C109" s="24" t="s">
        <v>76</v>
      </c>
      <c r="D109" s="16" t="s">
        <v>106</v>
      </c>
      <c r="E109" s="17" t="s">
        <v>68</v>
      </c>
      <c r="F109" s="17"/>
      <c r="G109" s="18">
        <f>G110</f>
        <v>1165.28</v>
      </c>
      <c r="H109" s="18">
        <f t="shared" si="41"/>
        <v>1165.28</v>
      </c>
      <c r="I109" s="18">
        <f t="shared" si="41"/>
        <v>1165.28</v>
      </c>
    </row>
    <row r="110" spans="2:9" ht="23.25" customHeight="1" x14ac:dyDescent="0.25">
      <c r="B110" s="25">
        <v>95</v>
      </c>
      <c r="C110" s="19" t="s">
        <v>77</v>
      </c>
      <c r="D110" s="16" t="s">
        <v>105</v>
      </c>
      <c r="E110" s="17" t="s">
        <v>68</v>
      </c>
      <c r="F110" s="17" t="s">
        <v>67</v>
      </c>
      <c r="G110" s="18">
        <f>G111</f>
        <v>1165.28</v>
      </c>
      <c r="H110" s="18">
        <f t="shared" si="41"/>
        <v>1165.28</v>
      </c>
      <c r="I110" s="18">
        <f t="shared" si="41"/>
        <v>1165.28</v>
      </c>
    </row>
    <row r="111" spans="2:9" ht="51" customHeight="1" x14ac:dyDescent="0.25">
      <c r="B111" s="25">
        <v>96</v>
      </c>
      <c r="C111" s="11" t="s">
        <v>4</v>
      </c>
      <c r="D111" s="16" t="s">
        <v>105</v>
      </c>
      <c r="E111" s="17" t="s">
        <v>68</v>
      </c>
      <c r="F111" s="17" t="s">
        <v>5</v>
      </c>
      <c r="G111" s="14">
        <v>1165.28</v>
      </c>
      <c r="H111" s="14">
        <v>1165.28</v>
      </c>
      <c r="I111" s="14">
        <v>1165.28</v>
      </c>
    </row>
    <row r="112" spans="2:9" ht="15.75" x14ac:dyDescent="0.25">
      <c r="B112" s="25">
        <v>97</v>
      </c>
      <c r="C112" s="29" t="s">
        <v>149</v>
      </c>
      <c r="D112" s="16" t="s">
        <v>107</v>
      </c>
      <c r="E112" s="17" t="s">
        <v>3</v>
      </c>
      <c r="F112" s="17"/>
      <c r="G112" s="18">
        <f>G113</f>
        <v>5048.22</v>
      </c>
      <c r="H112" s="18">
        <f t="shared" ref="H112:I115" si="42">H113</f>
        <v>5029.22</v>
      </c>
      <c r="I112" s="18">
        <f t="shared" si="42"/>
        <v>5029.22</v>
      </c>
    </row>
    <row r="113" spans="2:9" ht="78.75" x14ac:dyDescent="0.25">
      <c r="B113" s="25">
        <v>98</v>
      </c>
      <c r="C113" s="19" t="s">
        <v>80</v>
      </c>
      <c r="D113" s="16" t="s">
        <v>107</v>
      </c>
      <c r="E113" s="17" t="s">
        <v>69</v>
      </c>
      <c r="F113" s="17"/>
      <c r="G113" s="18">
        <f>G114</f>
        <v>5048.22</v>
      </c>
      <c r="H113" s="18">
        <f t="shared" si="42"/>
        <v>5029.22</v>
      </c>
      <c r="I113" s="18">
        <f t="shared" si="42"/>
        <v>5029.22</v>
      </c>
    </row>
    <row r="114" spans="2:9" ht="31.5" x14ac:dyDescent="0.25">
      <c r="B114" s="25">
        <v>99</v>
      </c>
      <c r="C114" s="24" t="s">
        <v>76</v>
      </c>
      <c r="D114" s="16" t="s">
        <v>107</v>
      </c>
      <c r="E114" s="17" t="s">
        <v>68</v>
      </c>
      <c r="F114" s="17"/>
      <c r="G114" s="18">
        <f>G115</f>
        <v>5048.22</v>
      </c>
      <c r="H114" s="18">
        <f t="shared" si="42"/>
        <v>5029.22</v>
      </c>
      <c r="I114" s="18">
        <f t="shared" si="42"/>
        <v>5029.22</v>
      </c>
    </row>
    <row r="115" spans="2:9" ht="15.75" x14ac:dyDescent="0.25">
      <c r="B115" s="25">
        <v>100</v>
      </c>
      <c r="C115" s="19" t="s">
        <v>77</v>
      </c>
      <c r="D115" s="16" t="s">
        <v>107</v>
      </c>
      <c r="E115" s="17" t="s">
        <v>68</v>
      </c>
      <c r="F115" s="17" t="s">
        <v>67</v>
      </c>
      <c r="G115" s="18">
        <f>G116</f>
        <v>5048.22</v>
      </c>
      <c r="H115" s="18">
        <f t="shared" si="42"/>
        <v>5029.22</v>
      </c>
      <c r="I115" s="18">
        <f t="shared" si="42"/>
        <v>5029.22</v>
      </c>
    </row>
    <row r="116" spans="2:9" ht="63" x14ac:dyDescent="0.25">
      <c r="B116" s="25">
        <v>101</v>
      </c>
      <c r="C116" s="19" t="s">
        <v>6</v>
      </c>
      <c r="D116" s="16" t="s">
        <v>107</v>
      </c>
      <c r="E116" s="17" t="s">
        <v>68</v>
      </c>
      <c r="F116" s="17" t="s">
        <v>7</v>
      </c>
      <c r="G116" s="18">
        <f>5020.22+28</f>
        <v>5048.22</v>
      </c>
      <c r="H116" s="18">
        <f>5020.22+9</f>
        <v>5029.22</v>
      </c>
      <c r="I116" s="18">
        <f>5020.22+9</f>
        <v>5029.22</v>
      </c>
    </row>
    <row r="117" spans="2:9" ht="15.75" x14ac:dyDescent="0.25">
      <c r="B117" s="25">
        <v>102</v>
      </c>
      <c r="C117" s="11" t="s">
        <v>149</v>
      </c>
      <c r="D117" s="16" t="s">
        <v>107</v>
      </c>
      <c r="E117" s="17"/>
      <c r="F117" s="17"/>
      <c r="G117" s="18">
        <f>G118</f>
        <v>924.86</v>
      </c>
      <c r="H117" s="18">
        <f t="shared" ref="H117:I120" si="43">H118</f>
        <v>895.5</v>
      </c>
      <c r="I117" s="18">
        <f t="shared" si="43"/>
        <v>895.5</v>
      </c>
    </row>
    <row r="118" spans="2:9" ht="31.5" x14ac:dyDescent="0.25">
      <c r="B118" s="25">
        <v>103</v>
      </c>
      <c r="C118" s="19" t="s">
        <v>147</v>
      </c>
      <c r="D118" s="16" t="s">
        <v>107</v>
      </c>
      <c r="E118" s="17" t="s">
        <v>53</v>
      </c>
      <c r="F118" s="17"/>
      <c r="G118" s="18">
        <f>G119</f>
        <v>924.86</v>
      </c>
      <c r="H118" s="18">
        <f t="shared" si="43"/>
        <v>895.5</v>
      </c>
      <c r="I118" s="18">
        <f t="shared" si="43"/>
        <v>895.5</v>
      </c>
    </row>
    <row r="119" spans="2:9" ht="47.25" x14ac:dyDescent="0.25">
      <c r="B119" s="25">
        <v>104</v>
      </c>
      <c r="C119" s="19" t="s">
        <v>55</v>
      </c>
      <c r="D119" s="16" t="s">
        <v>107</v>
      </c>
      <c r="E119" s="17" t="s">
        <v>52</v>
      </c>
      <c r="F119" s="17"/>
      <c r="G119" s="18">
        <f>G120</f>
        <v>924.86</v>
      </c>
      <c r="H119" s="18">
        <f t="shared" si="43"/>
        <v>895.5</v>
      </c>
      <c r="I119" s="18">
        <f t="shared" si="43"/>
        <v>895.5</v>
      </c>
    </row>
    <row r="120" spans="2:9" ht="15.75" x14ac:dyDescent="0.25">
      <c r="B120" s="25">
        <v>105</v>
      </c>
      <c r="C120" s="19" t="s">
        <v>77</v>
      </c>
      <c r="D120" s="16" t="s">
        <v>107</v>
      </c>
      <c r="E120" s="17" t="s">
        <v>52</v>
      </c>
      <c r="F120" s="17" t="s">
        <v>67</v>
      </c>
      <c r="G120" s="18">
        <f>G121</f>
        <v>924.86</v>
      </c>
      <c r="H120" s="18">
        <f t="shared" si="43"/>
        <v>895.5</v>
      </c>
      <c r="I120" s="18">
        <f t="shared" si="43"/>
        <v>895.5</v>
      </c>
    </row>
    <row r="121" spans="2:9" ht="63" x14ac:dyDescent="0.25">
      <c r="B121" s="25">
        <v>106</v>
      </c>
      <c r="C121" s="19" t="s">
        <v>6</v>
      </c>
      <c r="D121" s="16" t="s">
        <v>107</v>
      </c>
      <c r="E121" s="17" t="s">
        <v>52</v>
      </c>
      <c r="F121" s="17" t="s">
        <v>7</v>
      </c>
      <c r="G121" s="18">
        <v>924.86</v>
      </c>
      <c r="H121" s="18">
        <v>895.5</v>
      </c>
      <c r="I121" s="18">
        <v>895.5</v>
      </c>
    </row>
    <row r="122" spans="2:9" ht="15.75" x14ac:dyDescent="0.25">
      <c r="B122" s="25">
        <v>107</v>
      </c>
      <c r="C122" s="11" t="s">
        <v>149</v>
      </c>
      <c r="D122" s="16" t="s">
        <v>107</v>
      </c>
      <c r="E122" s="17"/>
      <c r="F122" s="17"/>
      <c r="G122" s="14">
        <f>G123</f>
        <v>2</v>
      </c>
      <c r="H122" s="18">
        <f t="shared" ref="H122:I125" si="44">H123</f>
        <v>1</v>
      </c>
      <c r="I122" s="18">
        <f t="shared" si="44"/>
        <v>1</v>
      </c>
    </row>
    <row r="123" spans="2:9" ht="15.75" x14ac:dyDescent="0.25">
      <c r="B123" s="25">
        <v>108</v>
      </c>
      <c r="C123" s="19" t="s">
        <v>79</v>
      </c>
      <c r="D123" s="16" t="s">
        <v>107</v>
      </c>
      <c r="E123" s="17" t="s">
        <v>71</v>
      </c>
      <c r="F123" s="17"/>
      <c r="G123" s="18">
        <f>G124</f>
        <v>2</v>
      </c>
      <c r="H123" s="18">
        <f t="shared" si="44"/>
        <v>1</v>
      </c>
      <c r="I123" s="18">
        <f t="shared" si="44"/>
        <v>1</v>
      </c>
    </row>
    <row r="124" spans="2:9" ht="15.75" x14ac:dyDescent="0.25">
      <c r="B124" s="25">
        <v>109</v>
      </c>
      <c r="C124" s="11" t="s">
        <v>116</v>
      </c>
      <c r="D124" s="16" t="s">
        <v>107</v>
      </c>
      <c r="E124" s="15" t="s">
        <v>124</v>
      </c>
      <c r="F124" s="17"/>
      <c r="G124" s="18">
        <f>G125</f>
        <v>2</v>
      </c>
      <c r="H124" s="18">
        <f t="shared" si="44"/>
        <v>1</v>
      </c>
      <c r="I124" s="18">
        <f t="shared" si="44"/>
        <v>1</v>
      </c>
    </row>
    <row r="125" spans="2:9" ht="15.75" x14ac:dyDescent="0.25">
      <c r="B125" s="25">
        <v>110</v>
      </c>
      <c r="C125" s="19" t="s">
        <v>77</v>
      </c>
      <c r="D125" s="16" t="s">
        <v>107</v>
      </c>
      <c r="E125" s="15" t="s">
        <v>124</v>
      </c>
      <c r="F125" s="17" t="s">
        <v>67</v>
      </c>
      <c r="G125" s="18">
        <f>G126</f>
        <v>2</v>
      </c>
      <c r="H125" s="18">
        <f t="shared" si="44"/>
        <v>1</v>
      </c>
      <c r="I125" s="18">
        <f t="shared" si="44"/>
        <v>1</v>
      </c>
    </row>
    <row r="126" spans="2:9" ht="63" x14ac:dyDescent="0.25">
      <c r="B126" s="25">
        <v>111</v>
      </c>
      <c r="C126" s="19" t="s">
        <v>6</v>
      </c>
      <c r="D126" s="16" t="s">
        <v>107</v>
      </c>
      <c r="E126" s="15" t="s">
        <v>124</v>
      </c>
      <c r="F126" s="17" t="s">
        <v>7</v>
      </c>
      <c r="G126" s="18">
        <v>2</v>
      </c>
      <c r="H126" s="18">
        <v>1</v>
      </c>
      <c r="I126" s="18">
        <v>1</v>
      </c>
    </row>
    <row r="127" spans="2:9" ht="15.75" x14ac:dyDescent="0.25">
      <c r="B127" s="25">
        <v>112</v>
      </c>
      <c r="C127" s="11" t="s">
        <v>149</v>
      </c>
      <c r="D127" s="16" t="s">
        <v>107</v>
      </c>
      <c r="E127" s="17"/>
      <c r="F127" s="17"/>
      <c r="G127" s="18">
        <f>G128</f>
        <v>4</v>
      </c>
      <c r="H127" s="18">
        <f t="shared" ref="H127:I130" si="45">H128</f>
        <v>1</v>
      </c>
      <c r="I127" s="18">
        <f t="shared" si="45"/>
        <v>1</v>
      </c>
    </row>
    <row r="128" spans="2:9" ht="15.75" x14ac:dyDescent="0.25">
      <c r="B128" s="25">
        <v>113</v>
      </c>
      <c r="C128" s="19" t="s">
        <v>79</v>
      </c>
      <c r="D128" s="16" t="s">
        <v>107</v>
      </c>
      <c r="E128" s="17" t="s">
        <v>71</v>
      </c>
      <c r="F128" s="17"/>
      <c r="G128" s="18">
        <f>G129</f>
        <v>4</v>
      </c>
      <c r="H128" s="18">
        <f t="shared" si="45"/>
        <v>1</v>
      </c>
      <c r="I128" s="18">
        <f t="shared" si="45"/>
        <v>1</v>
      </c>
    </row>
    <row r="129" spans="2:9" ht="15.75" x14ac:dyDescent="0.25">
      <c r="B129" s="25">
        <v>114</v>
      </c>
      <c r="C129" s="11" t="s">
        <v>148</v>
      </c>
      <c r="D129" s="16" t="s">
        <v>107</v>
      </c>
      <c r="E129" s="17" t="s">
        <v>70</v>
      </c>
      <c r="F129" s="17"/>
      <c r="G129" s="18">
        <f>G130</f>
        <v>4</v>
      </c>
      <c r="H129" s="18">
        <f t="shared" si="45"/>
        <v>1</v>
      </c>
      <c r="I129" s="18">
        <f t="shared" si="45"/>
        <v>1</v>
      </c>
    </row>
    <row r="130" spans="2:9" ht="15.75" x14ac:dyDescent="0.25">
      <c r="B130" s="25">
        <v>115</v>
      </c>
      <c r="C130" s="19" t="s">
        <v>77</v>
      </c>
      <c r="D130" s="16" t="s">
        <v>107</v>
      </c>
      <c r="E130" s="17" t="s">
        <v>70</v>
      </c>
      <c r="F130" s="17" t="s">
        <v>67</v>
      </c>
      <c r="G130" s="18">
        <f>G131</f>
        <v>4</v>
      </c>
      <c r="H130" s="18">
        <f t="shared" si="45"/>
        <v>1</v>
      </c>
      <c r="I130" s="18">
        <f t="shared" si="45"/>
        <v>1</v>
      </c>
    </row>
    <row r="131" spans="2:9" ht="63" x14ac:dyDescent="0.25">
      <c r="B131" s="25">
        <v>116</v>
      </c>
      <c r="C131" s="19" t="s">
        <v>6</v>
      </c>
      <c r="D131" s="16" t="s">
        <v>107</v>
      </c>
      <c r="E131" s="17" t="s">
        <v>70</v>
      </c>
      <c r="F131" s="17" t="s">
        <v>7</v>
      </c>
      <c r="G131" s="18">
        <v>4</v>
      </c>
      <c r="H131" s="18">
        <v>1</v>
      </c>
      <c r="I131" s="18">
        <v>1</v>
      </c>
    </row>
    <row r="132" spans="2:9" ht="31.5" x14ac:dyDescent="0.25">
      <c r="B132" s="25">
        <v>117</v>
      </c>
      <c r="C132" s="11" t="s">
        <v>150</v>
      </c>
      <c r="D132" s="16" t="s">
        <v>108</v>
      </c>
      <c r="E132" s="17" t="s">
        <v>3</v>
      </c>
      <c r="F132" s="17"/>
      <c r="G132" s="18">
        <f>G134</f>
        <v>1563.35</v>
      </c>
      <c r="H132" s="18">
        <f t="shared" ref="H132:I132" si="46">H134</f>
        <v>1563.35</v>
      </c>
      <c r="I132" s="18">
        <f t="shared" si="46"/>
        <v>1563.35</v>
      </c>
    </row>
    <row r="133" spans="2:9" ht="78.75" x14ac:dyDescent="0.25">
      <c r="B133" s="25">
        <v>118</v>
      </c>
      <c r="C133" s="19" t="s">
        <v>80</v>
      </c>
      <c r="D133" s="16" t="s">
        <v>108</v>
      </c>
      <c r="E133" s="17" t="s">
        <v>69</v>
      </c>
      <c r="F133" s="17"/>
      <c r="G133" s="18">
        <f>G134</f>
        <v>1563.35</v>
      </c>
      <c r="H133" s="18">
        <f t="shared" ref="H133:I135" si="47">H134</f>
        <v>1563.35</v>
      </c>
      <c r="I133" s="18">
        <f t="shared" si="47"/>
        <v>1563.35</v>
      </c>
    </row>
    <row r="134" spans="2:9" ht="31.5" x14ac:dyDescent="0.25">
      <c r="B134" s="25">
        <v>119</v>
      </c>
      <c r="C134" s="19" t="s">
        <v>76</v>
      </c>
      <c r="D134" s="16" t="s">
        <v>108</v>
      </c>
      <c r="E134" s="17" t="s">
        <v>68</v>
      </c>
      <c r="F134" s="17"/>
      <c r="G134" s="18">
        <f>G135</f>
        <v>1563.35</v>
      </c>
      <c r="H134" s="18">
        <f t="shared" si="47"/>
        <v>1563.35</v>
      </c>
      <c r="I134" s="18">
        <f t="shared" si="47"/>
        <v>1563.35</v>
      </c>
    </row>
    <row r="135" spans="2:9" ht="15.75" x14ac:dyDescent="0.25">
      <c r="B135" s="25">
        <v>120</v>
      </c>
      <c r="C135" s="19" t="s">
        <v>77</v>
      </c>
      <c r="D135" s="16" t="s">
        <v>108</v>
      </c>
      <c r="E135" s="17" t="s">
        <v>68</v>
      </c>
      <c r="F135" s="17" t="s">
        <v>67</v>
      </c>
      <c r="G135" s="18">
        <f>G136</f>
        <v>1563.35</v>
      </c>
      <c r="H135" s="18">
        <f t="shared" si="47"/>
        <v>1563.35</v>
      </c>
      <c r="I135" s="18">
        <f t="shared" si="47"/>
        <v>1563.35</v>
      </c>
    </row>
    <row r="136" spans="2:9" ht="63" x14ac:dyDescent="0.25">
      <c r="B136" s="25">
        <v>121</v>
      </c>
      <c r="C136" s="19" t="s">
        <v>6</v>
      </c>
      <c r="D136" s="16" t="s">
        <v>108</v>
      </c>
      <c r="E136" s="17" t="s">
        <v>68</v>
      </c>
      <c r="F136" s="17" t="s">
        <v>7</v>
      </c>
      <c r="G136" s="18">
        <v>1563.35</v>
      </c>
      <c r="H136" s="18">
        <v>1563.35</v>
      </c>
      <c r="I136" s="18">
        <v>1563.35</v>
      </c>
    </row>
    <row r="137" spans="2:9" ht="15.75" x14ac:dyDescent="0.25">
      <c r="B137" s="25">
        <v>122</v>
      </c>
      <c r="C137" s="22" t="s">
        <v>117</v>
      </c>
      <c r="D137" s="16" t="str">
        <f>D139</f>
        <v>9010080110</v>
      </c>
      <c r="E137" s="17"/>
      <c r="F137" s="17"/>
      <c r="G137" s="18">
        <f>G139</f>
        <v>50</v>
      </c>
      <c r="H137" s="18">
        <f t="shared" ref="H137:I137" si="48">H139</f>
        <v>50</v>
      </c>
      <c r="I137" s="18">
        <f t="shared" si="48"/>
        <v>50</v>
      </c>
    </row>
    <row r="138" spans="2:9" ht="15.75" x14ac:dyDescent="0.25">
      <c r="B138" s="25">
        <v>123</v>
      </c>
      <c r="C138" s="19" t="s">
        <v>79</v>
      </c>
      <c r="D138" s="16" t="s">
        <v>109</v>
      </c>
      <c r="E138" s="17" t="s">
        <v>71</v>
      </c>
      <c r="F138" s="17"/>
      <c r="G138" s="18">
        <f>G139</f>
        <v>50</v>
      </c>
      <c r="H138" s="18">
        <f t="shared" ref="H138:I138" si="49">H139</f>
        <v>50</v>
      </c>
      <c r="I138" s="18">
        <f t="shared" si="49"/>
        <v>50</v>
      </c>
    </row>
    <row r="139" spans="2:9" ht="15.75" x14ac:dyDescent="0.25">
      <c r="B139" s="25">
        <v>124</v>
      </c>
      <c r="C139" s="22" t="s">
        <v>32</v>
      </c>
      <c r="D139" s="16" t="s">
        <v>109</v>
      </c>
      <c r="E139" s="17" t="s">
        <v>24</v>
      </c>
      <c r="F139" s="17"/>
      <c r="G139" s="18">
        <f>G141</f>
        <v>50</v>
      </c>
      <c r="H139" s="18">
        <f t="shared" ref="H139:I139" si="50">H141</f>
        <v>50</v>
      </c>
      <c r="I139" s="18">
        <f t="shared" si="50"/>
        <v>50</v>
      </c>
    </row>
    <row r="140" spans="2:9" ht="15.75" x14ac:dyDescent="0.25">
      <c r="B140" s="25">
        <v>125</v>
      </c>
      <c r="C140" s="26" t="s">
        <v>77</v>
      </c>
      <c r="D140" s="16" t="s">
        <v>109</v>
      </c>
      <c r="E140" s="17" t="s">
        <v>24</v>
      </c>
      <c r="F140" s="17" t="s">
        <v>67</v>
      </c>
      <c r="G140" s="18">
        <f>G141</f>
        <v>50</v>
      </c>
      <c r="H140" s="18">
        <f t="shared" ref="H140:I140" si="51">H141</f>
        <v>50</v>
      </c>
      <c r="I140" s="18">
        <f t="shared" si="51"/>
        <v>50</v>
      </c>
    </row>
    <row r="141" spans="2:9" ht="15.75" x14ac:dyDescent="0.25">
      <c r="B141" s="25">
        <v>126</v>
      </c>
      <c r="C141" s="19" t="s">
        <v>8</v>
      </c>
      <c r="D141" s="16" t="s">
        <v>109</v>
      </c>
      <c r="E141" s="17" t="s">
        <v>24</v>
      </c>
      <c r="F141" s="17" t="s">
        <v>9</v>
      </c>
      <c r="G141" s="18">
        <v>50</v>
      </c>
      <c r="H141" s="18">
        <v>50</v>
      </c>
      <c r="I141" s="18">
        <v>50</v>
      </c>
    </row>
    <row r="142" spans="2:9" ht="47.25" x14ac:dyDescent="0.25">
      <c r="B142" s="25">
        <v>127</v>
      </c>
      <c r="C142" s="19" t="s">
        <v>11</v>
      </c>
      <c r="D142" s="16" t="s">
        <v>110</v>
      </c>
      <c r="E142" s="17"/>
      <c r="F142" s="17"/>
      <c r="G142" s="18">
        <f>G144</f>
        <v>26.1</v>
      </c>
      <c r="H142" s="18">
        <f t="shared" ref="H142:I142" si="52">H144</f>
        <v>26.1</v>
      </c>
      <c r="I142" s="18">
        <f t="shared" si="52"/>
        <v>26.1</v>
      </c>
    </row>
    <row r="143" spans="2:9" ht="31.5" x14ac:dyDescent="0.25">
      <c r="B143" s="25">
        <v>128</v>
      </c>
      <c r="C143" s="19" t="s">
        <v>147</v>
      </c>
      <c r="D143" s="16" t="s">
        <v>110</v>
      </c>
      <c r="E143" s="17" t="s">
        <v>53</v>
      </c>
      <c r="F143" s="17"/>
      <c r="G143" s="18">
        <f>G144</f>
        <v>26.1</v>
      </c>
      <c r="H143" s="18">
        <f t="shared" ref="H143:I145" si="53">H144</f>
        <v>26.1</v>
      </c>
      <c r="I143" s="18">
        <f t="shared" si="53"/>
        <v>26.1</v>
      </c>
    </row>
    <row r="144" spans="2:9" ht="47.25" x14ac:dyDescent="0.25">
      <c r="B144" s="25">
        <v>129</v>
      </c>
      <c r="C144" s="19" t="s">
        <v>55</v>
      </c>
      <c r="D144" s="16" t="s">
        <v>110</v>
      </c>
      <c r="E144" s="17" t="s">
        <v>52</v>
      </c>
      <c r="F144" s="17"/>
      <c r="G144" s="18">
        <f>G145</f>
        <v>26.1</v>
      </c>
      <c r="H144" s="18">
        <f t="shared" si="53"/>
        <v>26.1</v>
      </c>
      <c r="I144" s="18">
        <f t="shared" si="53"/>
        <v>26.1</v>
      </c>
    </row>
    <row r="145" spans="2:9" ht="15.75" x14ac:dyDescent="0.25">
      <c r="B145" s="25">
        <v>130</v>
      </c>
      <c r="C145" s="26" t="s">
        <v>77</v>
      </c>
      <c r="D145" s="16" t="s">
        <v>110</v>
      </c>
      <c r="E145" s="17" t="s">
        <v>52</v>
      </c>
      <c r="F145" s="17" t="s">
        <v>67</v>
      </c>
      <c r="G145" s="18">
        <f>G146</f>
        <v>26.1</v>
      </c>
      <c r="H145" s="18">
        <f t="shared" si="53"/>
        <v>26.1</v>
      </c>
      <c r="I145" s="18">
        <f t="shared" si="53"/>
        <v>26.1</v>
      </c>
    </row>
    <row r="146" spans="2:9" ht="15.75" x14ac:dyDescent="0.25">
      <c r="B146" s="25">
        <v>131</v>
      </c>
      <c r="C146" s="26" t="s">
        <v>35</v>
      </c>
      <c r="D146" s="16" t="s">
        <v>110</v>
      </c>
      <c r="E146" s="17" t="s">
        <v>52</v>
      </c>
      <c r="F146" s="17" t="s">
        <v>10</v>
      </c>
      <c r="G146" s="18">
        <f>23+3.1</f>
        <v>26.1</v>
      </c>
      <c r="H146" s="18">
        <v>26.1</v>
      </c>
      <c r="I146" s="18">
        <v>26.1</v>
      </c>
    </row>
    <row r="147" spans="2:9" ht="47.25" x14ac:dyDescent="0.25">
      <c r="B147" s="25">
        <v>132</v>
      </c>
      <c r="C147" s="19" t="s">
        <v>25</v>
      </c>
      <c r="D147" s="16" t="s">
        <v>111</v>
      </c>
      <c r="E147" s="17"/>
      <c r="F147" s="17"/>
      <c r="G147" s="18">
        <f>G149</f>
        <v>3.7</v>
      </c>
      <c r="H147" s="18">
        <f t="shared" ref="H147:I147" si="54">H149</f>
        <v>3.7</v>
      </c>
      <c r="I147" s="18">
        <f t="shared" si="54"/>
        <v>3.7</v>
      </c>
    </row>
    <row r="148" spans="2:9" ht="15.75" x14ac:dyDescent="0.25">
      <c r="B148" s="25">
        <v>133</v>
      </c>
      <c r="C148" s="19" t="s">
        <v>79</v>
      </c>
      <c r="D148" s="16" t="s">
        <v>111</v>
      </c>
      <c r="E148" s="17" t="s">
        <v>71</v>
      </c>
      <c r="F148" s="17"/>
      <c r="G148" s="18">
        <f>G149</f>
        <v>3.7</v>
      </c>
      <c r="H148" s="18">
        <f t="shared" ref="H148:I150" si="55">H149</f>
        <v>3.7</v>
      </c>
      <c r="I148" s="18">
        <f t="shared" si="55"/>
        <v>3.7</v>
      </c>
    </row>
    <row r="149" spans="2:9" ht="15.75" x14ac:dyDescent="0.25">
      <c r="B149" s="25">
        <v>134</v>
      </c>
      <c r="C149" s="11" t="s">
        <v>148</v>
      </c>
      <c r="D149" s="16" t="s">
        <v>111</v>
      </c>
      <c r="E149" s="17" t="s">
        <v>70</v>
      </c>
      <c r="F149" s="17"/>
      <c r="G149" s="18">
        <f>G150</f>
        <v>3.7</v>
      </c>
      <c r="H149" s="18">
        <f t="shared" si="55"/>
        <v>3.7</v>
      </c>
      <c r="I149" s="18">
        <f t="shared" si="55"/>
        <v>3.7</v>
      </c>
    </row>
    <row r="150" spans="2:9" ht="15.75" x14ac:dyDescent="0.25">
      <c r="B150" s="25">
        <v>135</v>
      </c>
      <c r="C150" s="26" t="s">
        <v>77</v>
      </c>
      <c r="D150" s="16" t="s">
        <v>111</v>
      </c>
      <c r="E150" s="17" t="s">
        <v>70</v>
      </c>
      <c r="F150" s="17" t="s">
        <v>67</v>
      </c>
      <c r="G150" s="18">
        <f>G151</f>
        <v>3.7</v>
      </c>
      <c r="H150" s="18">
        <f t="shared" si="55"/>
        <v>3.7</v>
      </c>
      <c r="I150" s="18">
        <f t="shared" si="55"/>
        <v>3.7</v>
      </c>
    </row>
    <row r="151" spans="2:9" ht="15.75" x14ac:dyDescent="0.25">
      <c r="B151" s="25">
        <v>136</v>
      </c>
      <c r="C151" s="26" t="s">
        <v>35</v>
      </c>
      <c r="D151" s="16" t="s">
        <v>111</v>
      </c>
      <c r="E151" s="17" t="s">
        <v>70</v>
      </c>
      <c r="F151" s="17" t="s">
        <v>10</v>
      </c>
      <c r="G151" s="18">
        <v>3.7</v>
      </c>
      <c r="H151" s="18">
        <v>3.7</v>
      </c>
      <c r="I151" s="18">
        <v>3.7</v>
      </c>
    </row>
    <row r="152" spans="2:9" ht="47.25" x14ac:dyDescent="0.25">
      <c r="B152" s="25">
        <v>137</v>
      </c>
      <c r="C152" s="19" t="s">
        <v>26</v>
      </c>
      <c r="D152" s="16" t="s">
        <v>112</v>
      </c>
      <c r="E152" s="17"/>
      <c r="F152" s="17"/>
      <c r="G152" s="18">
        <f>G154</f>
        <v>1226.6886</v>
      </c>
      <c r="H152" s="18">
        <f t="shared" ref="H152:I152" si="56">H154</f>
        <v>1576.77</v>
      </c>
      <c r="I152" s="18">
        <f t="shared" si="56"/>
        <v>1576.77</v>
      </c>
    </row>
    <row r="153" spans="2:9" ht="31.5" x14ac:dyDescent="0.25">
      <c r="B153" s="25">
        <v>138</v>
      </c>
      <c r="C153" s="19" t="s">
        <v>147</v>
      </c>
      <c r="D153" s="16" t="s">
        <v>112</v>
      </c>
      <c r="E153" s="17" t="s">
        <v>53</v>
      </c>
      <c r="F153" s="17"/>
      <c r="G153" s="18">
        <f>G154</f>
        <v>1226.6886</v>
      </c>
      <c r="H153" s="18">
        <f t="shared" ref="H153:I155" si="57">H154</f>
        <v>1576.77</v>
      </c>
      <c r="I153" s="18">
        <f t="shared" si="57"/>
        <v>1576.77</v>
      </c>
    </row>
    <row r="154" spans="2:9" ht="47.25" x14ac:dyDescent="0.25">
      <c r="B154" s="25">
        <v>139</v>
      </c>
      <c r="C154" s="19" t="s">
        <v>55</v>
      </c>
      <c r="D154" s="16" t="s">
        <v>112</v>
      </c>
      <c r="E154" s="17" t="s">
        <v>52</v>
      </c>
      <c r="F154" s="17"/>
      <c r="G154" s="18">
        <f>G155</f>
        <v>1226.6886</v>
      </c>
      <c r="H154" s="18">
        <f t="shared" si="57"/>
        <v>1576.77</v>
      </c>
      <c r="I154" s="18">
        <f t="shared" si="57"/>
        <v>1576.77</v>
      </c>
    </row>
    <row r="155" spans="2:9" ht="15.75" x14ac:dyDescent="0.25">
      <c r="B155" s="25">
        <v>140</v>
      </c>
      <c r="C155" s="26" t="s">
        <v>77</v>
      </c>
      <c r="D155" s="16" t="s">
        <v>112</v>
      </c>
      <c r="E155" s="17" t="s">
        <v>52</v>
      </c>
      <c r="F155" s="17" t="s">
        <v>67</v>
      </c>
      <c r="G155" s="18">
        <f>G156</f>
        <v>1226.6886</v>
      </c>
      <c r="H155" s="18">
        <f t="shared" si="57"/>
        <v>1576.77</v>
      </c>
      <c r="I155" s="18">
        <f t="shared" si="57"/>
        <v>1576.77</v>
      </c>
    </row>
    <row r="156" spans="2:9" ht="15.75" x14ac:dyDescent="0.25">
      <c r="B156" s="25">
        <v>141</v>
      </c>
      <c r="C156" s="26" t="s">
        <v>35</v>
      </c>
      <c r="D156" s="16" t="s">
        <v>112</v>
      </c>
      <c r="E156" s="17" t="s">
        <v>52</v>
      </c>
      <c r="F156" s="17" t="s">
        <v>10</v>
      </c>
      <c r="G156" s="14">
        <f>1226.6886</f>
        <v>1226.6886</v>
      </c>
      <c r="H156" s="18">
        <v>1576.77</v>
      </c>
      <c r="I156" s="18">
        <v>1576.77</v>
      </c>
    </row>
    <row r="157" spans="2:9" ht="63" x14ac:dyDescent="0.25">
      <c r="B157" s="25">
        <v>142</v>
      </c>
      <c r="C157" s="23" t="s">
        <v>152</v>
      </c>
      <c r="D157" s="12" t="s">
        <v>151</v>
      </c>
      <c r="E157" s="17"/>
      <c r="F157" s="17"/>
      <c r="G157" s="18">
        <f>G158</f>
        <v>238.79</v>
      </c>
      <c r="H157" s="18">
        <f t="shared" ref="H157:I160" si="58">H158</f>
        <v>45</v>
      </c>
      <c r="I157" s="18">
        <f t="shared" si="58"/>
        <v>45</v>
      </c>
    </row>
    <row r="158" spans="2:9" ht="31.5" x14ac:dyDescent="0.25">
      <c r="B158" s="25">
        <v>143</v>
      </c>
      <c r="C158" s="26" t="s">
        <v>147</v>
      </c>
      <c r="D158" s="12" t="s">
        <v>151</v>
      </c>
      <c r="E158" s="17" t="s">
        <v>53</v>
      </c>
      <c r="F158" s="17"/>
      <c r="G158" s="18">
        <f>G159</f>
        <v>238.79</v>
      </c>
      <c r="H158" s="18">
        <f t="shared" si="58"/>
        <v>45</v>
      </c>
      <c r="I158" s="18">
        <f t="shared" si="58"/>
        <v>45</v>
      </c>
    </row>
    <row r="159" spans="2:9" ht="31.5" x14ac:dyDescent="0.25">
      <c r="B159" s="25">
        <v>144</v>
      </c>
      <c r="C159" s="26" t="s">
        <v>55</v>
      </c>
      <c r="D159" s="12" t="s">
        <v>151</v>
      </c>
      <c r="E159" s="17" t="s">
        <v>52</v>
      </c>
      <c r="F159" s="17"/>
      <c r="G159" s="18">
        <f>G160</f>
        <v>238.79</v>
      </c>
      <c r="H159" s="18">
        <f t="shared" si="58"/>
        <v>45</v>
      </c>
      <c r="I159" s="18">
        <f t="shared" si="58"/>
        <v>45</v>
      </c>
    </row>
    <row r="160" spans="2:9" ht="15.75" x14ac:dyDescent="0.25">
      <c r="B160" s="25">
        <v>145</v>
      </c>
      <c r="C160" s="26" t="s">
        <v>77</v>
      </c>
      <c r="D160" s="12" t="s">
        <v>151</v>
      </c>
      <c r="E160" s="17" t="s">
        <v>52</v>
      </c>
      <c r="F160" s="17" t="s">
        <v>67</v>
      </c>
      <c r="G160" s="18">
        <f>G161</f>
        <v>238.79</v>
      </c>
      <c r="H160" s="18">
        <f t="shared" si="58"/>
        <v>45</v>
      </c>
      <c r="I160" s="18">
        <f t="shared" si="58"/>
        <v>45</v>
      </c>
    </row>
    <row r="161" spans="2:9" ht="15.75" x14ac:dyDescent="0.25">
      <c r="B161" s="25">
        <v>146</v>
      </c>
      <c r="C161" s="26" t="s">
        <v>35</v>
      </c>
      <c r="D161" s="12" t="s">
        <v>151</v>
      </c>
      <c r="E161" s="17" t="s">
        <v>52</v>
      </c>
      <c r="F161" s="17" t="s">
        <v>10</v>
      </c>
      <c r="G161" s="14">
        <v>238.79</v>
      </c>
      <c r="H161" s="14">
        <v>45</v>
      </c>
      <c r="I161" s="14">
        <v>45</v>
      </c>
    </row>
    <row r="162" spans="2:9" ht="47.25" x14ac:dyDescent="0.25">
      <c r="B162" s="25">
        <v>147</v>
      </c>
      <c r="C162" s="26" t="s">
        <v>160</v>
      </c>
      <c r="D162" s="12" t="s">
        <v>161</v>
      </c>
      <c r="E162" s="17"/>
      <c r="F162" s="17"/>
      <c r="G162" s="14">
        <f>G163</f>
        <v>19.8</v>
      </c>
      <c r="H162" s="14">
        <f t="shared" ref="H162:I165" si="59">H163</f>
        <v>19.8</v>
      </c>
      <c r="I162" s="14">
        <f t="shared" si="59"/>
        <v>19.8</v>
      </c>
    </row>
    <row r="163" spans="2:9" ht="15.75" x14ac:dyDescent="0.25">
      <c r="B163" s="25">
        <v>148</v>
      </c>
      <c r="C163" s="26" t="s">
        <v>73</v>
      </c>
      <c r="D163" s="12" t="s">
        <v>161</v>
      </c>
      <c r="E163" s="17" t="s">
        <v>72</v>
      </c>
      <c r="F163" s="17"/>
      <c r="G163" s="14">
        <f>G164</f>
        <v>19.8</v>
      </c>
      <c r="H163" s="14">
        <f t="shared" si="59"/>
        <v>19.8</v>
      </c>
      <c r="I163" s="14">
        <f t="shared" si="59"/>
        <v>19.8</v>
      </c>
    </row>
    <row r="164" spans="2:9" ht="15.75" x14ac:dyDescent="0.25">
      <c r="B164" s="25">
        <v>149</v>
      </c>
      <c r="C164" s="26" t="s">
        <v>31</v>
      </c>
      <c r="D164" s="12" t="s">
        <v>161</v>
      </c>
      <c r="E164" s="17" t="s">
        <v>27</v>
      </c>
      <c r="F164" s="17"/>
      <c r="G164" s="14">
        <f>G165</f>
        <v>19.8</v>
      </c>
      <c r="H164" s="14">
        <f t="shared" si="59"/>
        <v>19.8</v>
      </c>
      <c r="I164" s="14">
        <f t="shared" si="59"/>
        <v>19.8</v>
      </c>
    </row>
    <row r="165" spans="2:9" ht="15.75" x14ac:dyDescent="0.25">
      <c r="B165" s="25">
        <v>150</v>
      </c>
      <c r="C165" s="26" t="s">
        <v>77</v>
      </c>
      <c r="D165" s="12" t="s">
        <v>161</v>
      </c>
      <c r="E165" s="17" t="s">
        <v>27</v>
      </c>
      <c r="F165" s="17" t="s">
        <v>67</v>
      </c>
      <c r="G165" s="14">
        <f>G166</f>
        <v>19.8</v>
      </c>
      <c r="H165" s="14">
        <f t="shared" si="59"/>
        <v>19.8</v>
      </c>
      <c r="I165" s="14">
        <f t="shared" si="59"/>
        <v>19.8</v>
      </c>
    </row>
    <row r="166" spans="2:9" ht="15.75" x14ac:dyDescent="0.25">
      <c r="B166" s="25">
        <v>151</v>
      </c>
      <c r="C166" s="26" t="s">
        <v>35</v>
      </c>
      <c r="D166" s="12" t="s">
        <v>161</v>
      </c>
      <c r="E166" s="17" t="s">
        <v>27</v>
      </c>
      <c r="F166" s="17" t="s">
        <v>10</v>
      </c>
      <c r="G166" s="14">
        <v>19.8</v>
      </c>
      <c r="H166" s="14">
        <v>19.8</v>
      </c>
      <c r="I166" s="14">
        <v>19.8</v>
      </c>
    </row>
    <row r="167" spans="2:9" ht="31.5" x14ac:dyDescent="0.25">
      <c r="B167" s="25">
        <v>152</v>
      </c>
      <c r="C167" s="26" t="s">
        <v>38</v>
      </c>
      <c r="D167" s="16" t="s">
        <v>113</v>
      </c>
      <c r="E167" s="17"/>
      <c r="F167" s="17"/>
      <c r="G167" s="14">
        <f>G168</f>
        <v>694.7</v>
      </c>
      <c r="H167" s="14">
        <f t="shared" ref="H167:I167" si="60">H168</f>
        <v>764.7</v>
      </c>
      <c r="I167" s="14">
        <f t="shared" si="60"/>
        <v>0</v>
      </c>
    </row>
    <row r="168" spans="2:9" ht="31.5" x14ac:dyDescent="0.25">
      <c r="B168" s="25">
        <v>153</v>
      </c>
      <c r="C168" s="19" t="s">
        <v>34</v>
      </c>
      <c r="D168" s="16" t="s">
        <v>114</v>
      </c>
      <c r="E168" s="17"/>
      <c r="F168" s="17"/>
      <c r="G168" s="18">
        <f>G169+G173</f>
        <v>694.7</v>
      </c>
      <c r="H168" s="18">
        <f t="shared" ref="H168:I168" si="61">H169+H173</f>
        <v>764.7</v>
      </c>
      <c r="I168" s="18">
        <f t="shared" si="61"/>
        <v>0</v>
      </c>
    </row>
    <row r="169" spans="2:9" ht="78.75" x14ac:dyDescent="0.25">
      <c r="B169" s="25">
        <v>154</v>
      </c>
      <c r="C169" s="19" t="s">
        <v>75</v>
      </c>
      <c r="D169" s="16" t="s">
        <v>114</v>
      </c>
      <c r="E169" s="17" t="s">
        <v>69</v>
      </c>
      <c r="F169" s="17"/>
      <c r="G169" s="18">
        <f>G170</f>
        <v>560.97</v>
      </c>
      <c r="H169" s="18">
        <f t="shared" ref="H169:I171" si="62">H170</f>
        <v>560.97</v>
      </c>
      <c r="I169" s="18">
        <f t="shared" si="62"/>
        <v>0</v>
      </c>
    </row>
    <row r="170" spans="2:9" ht="31.5" x14ac:dyDescent="0.25">
      <c r="B170" s="25">
        <v>155</v>
      </c>
      <c r="C170" s="24" t="s">
        <v>76</v>
      </c>
      <c r="D170" s="16" t="s">
        <v>114</v>
      </c>
      <c r="E170" s="17" t="s">
        <v>68</v>
      </c>
      <c r="F170" s="17"/>
      <c r="G170" s="18">
        <f>G171</f>
        <v>560.97</v>
      </c>
      <c r="H170" s="18">
        <f t="shared" si="62"/>
        <v>560.97</v>
      </c>
      <c r="I170" s="18">
        <f t="shared" si="62"/>
        <v>0</v>
      </c>
    </row>
    <row r="171" spans="2:9" ht="15.75" x14ac:dyDescent="0.25">
      <c r="B171" s="25">
        <v>156</v>
      </c>
      <c r="C171" s="19" t="s">
        <v>78</v>
      </c>
      <c r="D171" s="16" t="s">
        <v>115</v>
      </c>
      <c r="E171" s="17" t="s">
        <v>68</v>
      </c>
      <c r="F171" s="17" t="s">
        <v>74</v>
      </c>
      <c r="G171" s="18">
        <f>G172</f>
        <v>560.97</v>
      </c>
      <c r="H171" s="18">
        <f t="shared" si="62"/>
        <v>560.97</v>
      </c>
      <c r="I171" s="18">
        <f t="shared" si="62"/>
        <v>0</v>
      </c>
    </row>
    <row r="172" spans="2:9" ht="15.75" x14ac:dyDescent="0.25">
      <c r="B172" s="25">
        <v>157</v>
      </c>
      <c r="C172" s="21" t="s">
        <v>12</v>
      </c>
      <c r="D172" s="16" t="s">
        <v>114</v>
      </c>
      <c r="E172" s="17" t="s">
        <v>68</v>
      </c>
      <c r="F172" s="17" t="s">
        <v>13</v>
      </c>
      <c r="G172" s="18">
        <v>560.97</v>
      </c>
      <c r="H172" s="18">
        <v>560.97</v>
      </c>
      <c r="I172" s="18">
        <v>0</v>
      </c>
    </row>
    <row r="173" spans="2:9" ht="31.5" x14ac:dyDescent="0.25">
      <c r="B173" s="25">
        <v>158</v>
      </c>
      <c r="C173" s="19" t="s">
        <v>147</v>
      </c>
      <c r="D173" s="16" t="s">
        <v>114</v>
      </c>
      <c r="E173" s="17" t="s">
        <v>53</v>
      </c>
      <c r="F173" s="17"/>
      <c r="G173" s="18">
        <f>G174</f>
        <v>133.72999999999999</v>
      </c>
      <c r="H173" s="18">
        <f t="shared" ref="H173:I175" si="63">H174</f>
        <v>203.73</v>
      </c>
      <c r="I173" s="18">
        <f t="shared" si="63"/>
        <v>0</v>
      </c>
    </row>
    <row r="174" spans="2:9" ht="47.25" x14ac:dyDescent="0.25">
      <c r="B174" s="25">
        <v>159</v>
      </c>
      <c r="C174" s="19" t="s">
        <v>55</v>
      </c>
      <c r="D174" s="16" t="s">
        <v>114</v>
      </c>
      <c r="E174" s="17" t="s">
        <v>52</v>
      </c>
      <c r="F174" s="17"/>
      <c r="G174" s="18">
        <f>G175</f>
        <v>133.72999999999999</v>
      </c>
      <c r="H174" s="18">
        <f t="shared" si="63"/>
        <v>203.73</v>
      </c>
      <c r="I174" s="18">
        <f t="shared" si="63"/>
        <v>0</v>
      </c>
    </row>
    <row r="175" spans="2:9" ht="15.75" x14ac:dyDescent="0.25">
      <c r="B175" s="25">
        <v>160</v>
      </c>
      <c r="C175" s="19" t="s">
        <v>78</v>
      </c>
      <c r="D175" s="16" t="s">
        <v>114</v>
      </c>
      <c r="E175" s="17" t="s">
        <v>52</v>
      </c>
      <c r="F175" s="17" t="s">
        <v>74</v>
      </c>
      <c r="G175" s="18">
        <f>G176</f>
        <v>133.72999999999999</v>
      </c>
      <c r="H175" s="18">
        <f t="shared" si="63"/>
        <v>203.73</v>
      </c>
      <c r="I175" s="18">
        <f t="shared" si="63"/>
        <v>0</v>
      </c>
    </row>
    <row r="176" spans="2:9" ht="15.75" x14ac:dyDescent="0.25">
      <c r="B176" s="25">
        <v>161</v>
      </c>
      <c r="C176" s="19" t="s">
        <v>12</v>
      </c>
      <c r="D176" s="16" t="s">
        <v>114</v>
      </c>
      <c r="E176" s="17" t="s">
        <v>52</v>
      </c>
      <c r="F176" s="17" t="s">
        <v>13</v>
      </c>
      <c r="G176" s="18">
        <v>133.72999999999999</v>
      </c>
      <c r="H176" s="18">
        <v>203.73</v>
      </c>
      <c r="I176" s="18">
        <v>0</v>
      </c>
    </row>
    <row r="177" spans="2:9" ht="31.5" x14ac:dyDescent="0.25">
      <c r="B177" s="25">
        <v>162</v>
      </c>
      <c r="C177" s="32" t="s">
        <v>177</v>
      </c>
      <c r="D177" s="12" t="s">
        <v>175</v>
      </c>
      <c r="E177" s="17"/>
      <c r="F177" s="17"/>
      <c r="G177" s="18">
        <f>G178</f>
        <v>6</v>
      </c>
      <c r="H177" s="18">
        <f t="shared" ref="H177:I177" si="64">H178</f>
        <v>0</v>
      </c>
      <c r="I177" s="18">
        <f t="shared" si="64"/>
        <v>0</v>
      </c>
    </row>
    <row r="178" spans="2:9" ht="31.5" x14ac:dyDescent="0.25">
      <c r="B178" s="25">
        <v>163</v>
      </c>
      <c r="C178" s="11" t="s">
        <v>172</v>
      </c>
      <c r="D178" s="12" t="s">
        <v>176</v>
      </c>
      <c r="E178" s="17"/>
      <c r="F178" s="17"/>
      <c r="G178" s="18">
        <f>G180</f>
        <v>6</v>
      </c>
      <c r="H178" s="18">
        <f t="shared" ref="H178:I178" si="65">H180</f>
        <v>0</v>
      </c>
      <c r="I178" s="18">
        <f t="shared" si="65"/>
        <v>0</v>
      </c>
    </row>
    <row r="179" spans="2:9" ht="31.5" x14ac:dyDescent="0.25">
      <c r="B179" s="25">
        <v>164</v>
      </c>
      <c r="C179" s="19" t="s">
        <v>147</v>
      </c>
      <c r="D179" s="12" t="s">
        <v>176</v>
      </c>
      <c r="E179" s="17" t="s">
        <v>53</v>
      </c>
      <c r="F179" s="17"/>
      <c r="G179" s="18">
        <f>G180</f>
        <v>6</v>
      </c>
      <c r="H179" s="18">
        <f t="shared" ref="H179:I181" si="66">H180</f>
        <v>0</v>
      </c>
      <c r="I179" s="18">
        <f t="shared" si="66"/>
        <v>0</v>
      </c>
    </row>
    <row r="180" spans="2:9" ht="47.25" x14ac:dyDescent="0.25">
      <c r="B180" s="25">
        <v>165</v>
      </c>
      <c r="C180" s="19" t="s">
        <v>55</v>
      </c>
      <c r="D180" s="12" t="s">
        <v>176</v>
      </c>
      <c r="E180" s="17" t="s">
        <v>52</v>
      </c>
      <c r="F180" s="17"/>
      <c r="G180" s="14">
        <f>G181</f>
        <v>6</v>
      </c>
      <c r="H180" s="14">
        <f t="shared" si="66"/>
        <v>0</v>
      </c>
      <c r="I180" s="14">
        <f t="shared" si="66"/>
        <v>0</v>
      </c>
    </row>
    <row r="181" spans="2:9" ht="15.75" x14ac:dyDescent="0.25">
      <c r="B181" s="25">
        <v>166</v>
      </c>
      <c r="C181" s="32" t="s">
        <v>39</v>
      </c>
      <c r="D181" s="12" t="s">
        <v>176</v>
      </c>
      <c r="E181" s="17" t="s">
        <v>52</v>
      </c>
      <c r="F181" s="15" t="s">
        <v>59</v>
      </c>
      <c r="G181" s="18">
        <f>G182</f>
        <v>6</v>
      </c>
      <c r="H181" s="18">
        <f t="shared" si="66"/>
        <v>0</v>
      </c>
      <c r="I181" s="18">
        <f t="shared" si="66"/>
        <v>0</v>
      </c>
    </row>
    <row r="182" spans="2:9" ht="15.75" x14ac:dyDescent="0.25">
      <c r="B182" s="25">
        <v>167</v>
      </c>
      <c r="C182" s="38" t="s">
        <v>174</v>
      </c>
      <c r="D182" s="12" t="s">
        <v>176</v>
      </c>
      <c r="E182" s="17" t="s">
        <v>52</v>
      </c>
      <c r="F182" s="39" t="s">
        <v>173</v>
      </c>
      <c r="G182" s="18">
        <v>6</v>
      </c>
      <c r="H182" s="18">
        <v>0</v>
      </c>
      <c r="I182" s="18">
        <v>0</v>
      </c>
    </row>
    <row r="183" spans="2:9" ht="15.75" x14ac:dyDescent="0.25">
      <c r="B183" s="25">
        <v>168</v>
      </c>
      <c r="C183" s="23" t="s">
        <v>130</v>
      </c>
      <c r="D183" s="12" t="s">
        <v>129</v>
      </c>
      <c r="E183" s="15"/>
      <c r="F183" s="17"/>
      <c r="G183" s="18">
        <f>G184</f>
        <v>10731.8</v>
      </c>
      <c r="H183" s="18">
        <f t="shared" ref="H183:I183" si="67">H184</f>
        <v>8546.7800000000007</v>
      </c>
      <c r="I183" s="18">
        <f t="shared" si="67"/>
        <v>7855.78</v>
      </c>
    </row>
    <row r="184" spans="2:9" ht="47.25" x14ac:dyDescent="0.25">
      <c r="B184" s="25">
        <v>169</v>
      </c>
      <c r="C184" s="23" t="s">
        <v>127</v>
      </c>
      <c r="D184" s="12" t="s">
        <v>128</v>
      </c>
      <c r="E184" s="17"/>
      <c r="F184" s="17"/>
      <c r="G184" s="18">
        <f>G186</f>
        <v>10731.8</v>
      </c>
      <c r="H184" s="18">
        <f t="shared" ref="H184:I184" si="68">H186</f>
        <v>8546.7800000000007</v>
      </c>
      <c r="I184" s="18">
        <f t="shared" si="68"/>
        <v>7855.78</v>
      </c>
    </row>
    <row r="185" spans="2:9" ht="15.75" x14ac:dyDescent="0.25">
      <c r="B185" s="25">
        <v>170</v>
      </c>
      <c r="C185" s="23" t="s">
        <v>73</v>
      </c>
      <c r="D185" s="12" t="s">
        <v>128</v>
      </c>
      <c r="E185" s="15" t="s">
        <v>72</v>
      </c>
      <c r="F185" s="17"/>
      <c r="G185" s="18">
        <f>G186</f>
        <v>10731.8</v>
      </c>
      <c r="H185" s="18">
        <f t="shared" ref="H185:I187" si="69">H186</f>
        <v>8546.7800000000007</v>
      </c>
      <c r="I185" s="18">
        <f t="shared" si="69"/>
        <v>7855.78</v>
      </c>
    </row>
    <row r="186" spans="2:9" ht="15.75" x14ac:dyDescent="0.25">
      <c r="B186" s="25">
        <v>171</v>
      </c>
      <c r="C186" s="23" t="s">
        <v>31</v>
      </c>
      <c r="D186" s="12" t="s">
        <v>128</v>
      </c>
      <c r="E186" s="15" t="s">
        <v>27</v>
      </c>
      <c r="F186" s="17"/>
      <c r="G186" s="18">
        <f>G187</f>
        <v>10731.8</v>
      </c>
      <c r="H186" s="18">
        <f t="shared" si="69"/>
        <v>8546.7800000000007</v>
      </c>
      <c r="I186" s="18">
        <f t="shared" si="69"/>
        <v>7855.78</v>
      </c>
    </row>
    <row r="187" spans="2:9" ht="15.75" x14ac:dyDescent="0.25">
      <c r="B187" s="25">
        <v>172</v>
      </c>
      <c r="C187" s="19" t="s">
        <v>63</v>
      </c>
      <c r="D187" s="12" t="s">
        <v>128</v>
      </c>
      <c r="E187" s="15" t="s">
        <v>27</v>
      </c>
      <c r="F187" s="15" t="s">
        <v>61</v>
      </c>
      <c r="G187" s="18">
        <f>G188</f>
        <v>10731.8</v>
      </c>
      <c r="H187" s="18">
        <f t="shared" si="69"/>
        <v>8546.7800000000007</v>
      </c>
      <c r="I187" s="18">
        <f t="shared" si="69"/>
        <v>7855.78</v>
      </c>
    </row>
    <row r="188" spans="2:9" ht="15.75" x14ac:dyDescent="0.25">
      <c r="B188" s="25">
        <v>173</v>
      </c>
      <c r="C188" s="19" t="s">
        <v>36</v>
      </c>
      <c r="D188" s="12" t="s">
        <v>128</v>
      </c>
      <c r="E188" s="15" t="s">
        <v>27</v>
      </c>
      <c r="F188" s="15" t="s">
        <v>19</v>
      </c>
      <c r="G188" s="18">
        <v>10731.8</v>
      </c>
      <c r="H188" s="18">
        <v>8546.7800000000007</v>
      </c>
      <c r="I188" s="18">
        <v>7855.78</v>
      </c>
    </row>
    <row r="189" spans="2:9" ht="31.5" x14ac:dyDescent="0.25">
      <c r="B189" s="25">
        <v>174</v>
      </c>
      <c r="C189" s="11" t="s">
        <v>131</v>
      </c>
      <c r="D189" s="12" t="s">
        <v>132</v>
      </c>
      <c r="E189" s="15"/>
      <c r="F189" s="15"/>
      <c r="G189" s="14">
        <f t="shared" ref="G189:I193" si="70">G190</f>
        <v>60</v>
      </c>
      <c r="H189" s="14">
        <f t="shared" si="70"/>
        <v>60</v>
      </c>
      <c r="I189" s="14">
        <f t="shared" si="70"/>
        <v>60</v>
      </c>
    </row>
    <row r="190" spans="2:9" ht="81.75" customHeight="1" x14ac:dyDescent="0.25">
      <c r="B190" s="25">
        <v>175</v>
      </c>
      <c r="C190" s="11" t="s">
        <v>142</v>
      </c>
      <c r="D190" s="25" t="s">
        <v>133</v>
      </c>
      <c r="E190" s="15"/>
      <c r="F190" s="15"/>
      <c r="G190" s="14">
        <f t="shared" si="70"/>
        <v>60</v>
      </c>
      <c r="H190" s="14">
        <f t="shared" si="70"/>
        <v>60</v>
      </c>
      <c r="I190" s="14">
        <f t="shared" si="70"/>
        <v>60</v>
      </c>
    </row>
    <row r="191" spans="2:9" ht="21" customHeight="1" x14ac:dyDescent="0.25">
      <c r="B191" s="25">
        <v>176</v>
      </c>
      <c r="C191" s="27" t="s">
        <v>134</v>
      </c>
      <c r="D191" s="25" t="s">
        <v>133</v>
      </c>
      <c r="E191" s="15" t="s">
        <v>135</v>
      </c>
      <c r="F191" s="15"/>
      <c r="G191" s="14">
        <f t="shared" si="70"/>
        <v>60</v>
      </c>
      <c r="H191" s="14">
        <f t="shared" si="70"/>
        <v>60</v>
      </c>
      <c r="I191" s="14">
        <f t="shared" si="70"/>
        <v>60</v>
      </c>
    </row>
    <row r="192" spans="2:9" ht="31.5" x14ac:dyDescent="0.25">
      <c r="B192" s="25">
        <v>177</v>
      </c>
      <c r="C192" s="11" t="s">
        <v>136</v>
      </c>
      <c r="D192" s="25" t="s">
        <v>133</v>
      </c>
      <c r="E192" s="15" t="s">
        <v>137</v>
      </c>
      <c r="F192" s="15"/>
      <c r="G192" s="14">
        <f t="shared" si="70"/>
        <v>60</v>
      </c>
      <c r="H192" s="14">
        <f t="shared" si="70"/>
        <v>60</v>
      </c>
      <c r="I192" s="14">
        <f t="shared" si="70"/>
        <v>60</v>
      </c>
    </row>
    <row r="193" spans="2:9" ht="15.75" x14ac:dyDescent="0.25">
      <c r="B193" s="25">
        <v>178</v>
      </c>
      <c r="C193" s="11" t="s">
        <v>138</v>
      </c>
      <c r="D193" s="25" t="s">
        <v>133</v>
      </c>
      <c r="E193" s="15" t="s">
        <v>137</v>
      </c>
      <c r="F193" s="15" t="s">
        <v>139</v>
      </c>
      <c r="G193" s="14">
        <f t="shared" si="70"/>
        <v>60</v>
      </c>
      <c r="H193" s="14">
        <f t="shared" si="70"/>
        <v>60</v>
      </c>
      <c r="I193" s="14">
        <f t="shared" si="70"/>
        <v>60</v>
      </c>
    </row>
    <row r="194" spans="2:9" ht="15.75" x14ac:dyDescent="0.25">
      <c r="B194" s="25">
        <v>179</v>
      </c>
      <c r="C194" s="11" t="s">
        <v>140</v>
      </c>
      <c r="D194" s="25" t="s">
        <v>133</v>
      </c>
      <c r="E194" s="15" t="s">
        <v>137</v>
      </c>
      <c r="F194" s="15" t="s">
        <v>141</v>
      </c>
      <c r="G194" s="14">
        <v>60</v>
      </c>
      <c r="H194" s="14">
        <v>60</v>
      </c>
      <c r="I194" s="14">
        <v>60</v>
      </c>
    </row>
    <row r="195" spans="2:9" ht="15.75" x14ac:dyDescent="0.25">
      <c r="B195" s="25">
        <v>180</v>
      </c>
      <c r="C195" s="46" t="s">
        <v>165</v>
      </c>
      <c r="D195" s="47"/>
      <c r="E195" s="47"/>
      <c r="F195" s="48"/>
      <c r="G195" s="14">
        <v>0</v>
      </c>
      <c r="H195" s="14">
        <v>580</v>
      </c>
      <c r="I195" s="14">
        <v>1100</v>
      </c>
    </row>
    <row r="196" spans="2:9" ht="15.75" x14ac:dyDescent="0.25">
      <c r="B196" s="53" t="s">
        <v>143</v>
      </c>
      <c r="C196" s="54"/>
      <c r="D196" s="54"/>
      <c r="E196" s="54"/>
      <c r="F196" s="54"/>
      <c r="G196" s="43">
        <f>+G16+G92+G105+G195</f>
        <v>26952.71</v>
      </c>
      <c r="H196" s="43">
        <f>+H16+H92+H105+H195</f>
        <v>22584.400000000005</v>
      </c>
      <c r="I196" s="43">
        <f>+I16+I92+I105+I195</f>
        <v>21680.799999999999</v>
      </c>
    </row>
    <row r="197" spans="2:9" ht="15.75" x14ac:dyDescent="0.25">
      <c r="B197" s="9"/>
      <c r="C197" s="10"/>
      <c r="G197" s="28"/>
    </row>
    <row r="198" spans="2:9" ht="15.75" x14ac:dyDescent="0.25">
      <c r="B198" s="10"/>
      <c r="C198" s="10"/>
      <c r="E198" s="33"/>
      <c r="G198" s="30"/>
      <c r="H198" s="30"/>
      <c r="I198" s="30"/>
    </row>
    <row r="199" spans="2:9" x14ac:dyDescent="0.25">
      <c r="G199" s="31"/>
      <c r="H199" s="31"/>
      <c r="I199" s="31"/>
    </row>
    <row r="200" spans="2:9" x14ac:dyDescent="0.25">
      <c r="G200" s="31"/>
    </row>
    <row r="201" spans="2:9" x14ac:dyDescent="0.25">
      <c r="G201" s="42"/>
    </row>
    <row r="202" spans="2:9" x14ac:dyDescent="0.25">
      <c r="G202" s="4"/>
    </row>
    <row r="203" spans="2:9" x14ac:dyDescent="0.25">
      <c r="G203" s="4"/>
    </row>
    <row r="208" spans="2:9" x14ac:dyDescent="0.25">
      <c r="G208" s="4"/>
    </row>
  </sheetData>
  <mergeCells count="14">
    <mergeCell ref="B196:F196"/>
    <mergeCell ref="B13:B14"/>
    <mergeCell ref="G13:G14"/>
    <mergeCell ref="C13:C14"/>
    <mergeCell ref="D13:D14"/>
    <mergeCell ref="E13:E14"/>
    <mergeCell ref="F13:F14"/>
    <mergeCell ref="G6:I6"/>
    <mergeCell ref="E7:I7"/>
    <mergeCell ref="C195:F195"/>
    <mergeCell ref="H13:H14"/>
    <mergeCell ref="I13:I14"/>
    <mergeCell ref="C10:I10"/>
    <mergeCell ref="C11:G11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53" fitToHeight="8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2024-09-23T08:28:29Z</cp:lastPrinted>
  <dcterms:created xsi:type="dcterms:W3CDTF">2011-08-29T03:04:42Z</dcterms:created>
  <dcterms:modified xsi:type="dcterms:W3CDTF">2024-11-13T09:18:41Z</dcterms:modified>
</cp:coreProperties>
</file>